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6"/>
  <workbookPr/>
  <mc:AlternateContent xmlns:mc="http://schemas.openxmlformats.org/markup-compatibility/2006">
    <mc:Choice Requires="x15">
      <x15ac:absPath xmlns:x15ac="http://schemas.microsoft.com/office/spreadsheetml/2010/11/ac" url="E:\ota\Downloads\"/>
    </mc:Choice>
  </mc:AlternateContent>
  <xr:revisionPtr revIDLastSave="0" documentId="13_ncr:1_{EBD3A98D-06BB-45A9-8F64-C6823D0368B0}" xr6:coauthVersionLast="36" xr6:coauthVersionMax="47" xr10:uidLastSave="{00000000-0000-0000-0000-000000000000}"/>
  <bookViews>
    <workbookView xWindow="0" yWindow="0" windowWidth="22920" windowHeight="14100" xr2:uid="{00000000-000D-0000-FFFF-FFFF00000000}"/>
  </bookViews>
  <sheets>
    <sheet name="入力用" sheetId="1" r:id="rId1"/>
    <sheet name="印刷用" sheetId="2" r:id="rId2"/>
    <sheet name="集計用" sheetId="3" r:id="rId3"/>
  </sheets>
  <definedNames>
    <definedName name="_xlnm._FilterDatabase" localSheetId="0" hidden="1">入力用!$A$4:$B$53</definedName>
    <definedName name="_xlnm.Print_Area" localSheetId="1">印刷用!$B$2:$AO$40</definedName>
    <definedName name="_xlnm.Print_Area" localSheetId="0">入力用!$A$1:$L$56</definedName>
  </definedNames>
  <calcPr calcId="191029"/>
  <extLst>
    <ext xmlns:mx="http://schemas.microsoft.com/office/mac/excel/2008/main" uri="{7523E5D3-25F3-A5E0-1632-64F254C22452}">
      <mx:ArchID Flags="2"/>
    </ext>
  </extLst>
</workbook>
</file>

<file path=xl/calcChain.xml><?xml version="1.0" encoding="utf-8"?>
<calcChain xmlns="http://schemas.openxmlformats.org/spreadsheetml/2006/main">
  <c r="AV3" i="3" l="1"/>
  <c r="AT3" i="3"/>
  <c r="AF33" i="2"/>
  <c r="K33" i="2"/>
  <c r="Z34" i="2"/>
  <c r="AH3" i="3" l="1"/>
  <c r="AN3" i="3" l="1"/>
  <c r="AG37" i="2"/>
  <c r="AR3" i="3"/>
  <c r="AS3" i="3"/>
  <c r="V8" i="2"/>
  <c r="V6" i="2"/>
  <c r="K37" i="2" l="1"/>
  <c r="AG27" i="2"/>
  <c r="M27" i="2"/>
  <c r="AQ3" i="3" l="1"/>
  <c r="AP3" i="3"/>
  <c r="AO3" i="3"/>
  <c r="AM3" i="3"/>
  <c r="AL3" i="3"/>
  <c r="AK3" i="3"/>
  <c r="AJ3" i="3"/>
  <c r="AI3" i="3"/>
  <c r="AG3" i="3"/>
  <c r="AF3" i="3"/>
  <c r="AE3" i="3"/>
  <c r="AD3" i="3"/>
  <c r="AC3" i="3"/>
  <c r="AB3" i="3"/>
  <c r="AA3" i="3"/>
  <c r="Z3" i="3"/>
  <c r="Y3" i="3"/>
  <c r="X3" i="3"/>
  <c r="W3" i="3"/>
  <c r="V3" i="3"/>
  <c r="U3" i="3"/>
  <c r="T3" i="3"/>
  <c r="S3" i="3"/>
  <c r="R3" i="3"/>
  <c r="Q3" i="3"/>
  <c r="P3" i="3"/>
  <c r="O3" i="3"/>
  <c r="N3" i="3"/>
  <c r="M3" i="3"/>
  <c r="L3" i="3"/>
  <c r="K3" i="3"/>
  <c r="J3" i="3"/>
  <c r="I3" i="3"/>
  <c r="H3" i="3"/>
  <c r="G3" i="3"/>
  <c r="F3" i="3"/>
  <c r="E3" i="3"/>
  <c r="D3" i="3"/>
  <c r="C3" i="3"/>
  <c r="B10" i="2"/>
  <c r="AO14" i="2"/>
  <c r="AN14" i="2"/>
  <c r="AM14" i="2"/>
  <c r="AL14" i="2"/>
  <c r="AK14" i="2"/>
  <c r="AJ14" i="2"/>
  <c r="AI14" i="2"/>
  <c r="AH14" i="2"/>
  <c r="AG14" i="2"/>
  <c r="AF14" i="2"/>
  <c r="AE14" i="2"/>
  <c r="AD14" i="2"/>
  <c r="AC14" i="2"/>
  <c r="AB14" i="2"/>
  <c r="AA14" i="2"/>
  <c r="Z14" i="2"/>
  <c r="Y14" i="2"/>
  <c r="X14" i="2"/>
  <c r="W14" i="2"/>
  <c r="V14" i="2"/>
  <c r="U14" i="2"/>
  <c r="T14" i="2"/>
  <c r="S14" i="2"/>
  <c r="R14" i="2"/>
  <c r="Q14" i="2"/>
  <c r="P14" i="2"/>
  <c r="O14" i="2"/>
  <c r="N14" i="2"/>
  <c r="M14" i="2"/>
  <c r="L14" i="2"/>
  <c r="K14" i="2"/>
  <c r="J14" i="2"/>
  <c r="I14" i="2"/>
  <c r="H14" i="2"/>
  <c r="G14" i="2"/>
  <c r="F14" i="2"/>
  <c r="E14" i="2"/>
  <c r="D14" i="2"/>
  <c r="C14" i="2"/>
  <c r="B14" i="2"/>
  <c r="AO11" i="2"/>
  <c r="AN11" i="2"/>
  <c r="AM11" i="2"/>
  <c r="AL11" i="2"/>
  <c r="AK11" i="2"/>
  <c r="AJ11" i="2"/>
  <c r="AI11" i="2"/>
  <c r="AH11" i="2"/>
  <c r="AG11" i="2"/>
  <c r="AF11" i="2"/>
  <c r="AE11" i="2"/>
  <c r="AD11" i="2"/>
  <c r="AC11" i="2"/>
  <c r="AB11" i="2"/>
  <c r="AA11" i="2"/>
  <c r="Z11" i="2"/>
  <c r="Y11" i="2"/>
  <c r="X11" i="2"/>
  <c r="W11" i="2"/>
  <c r="V11" i="2"/>
  <c r="U11" i="2"/>
  <c r="T11" i="2"/>
  <c r="S11" i="2"/>
  <c r="R11" i="2"/>
  <c r="Q11" i="2"/>
  <c r="P11" i="2"/>
  <c r="O11" i="2"/>
  <c r="N11" i="2"/>
  <c r="M11" i="2"/>
  <c r="L11" i="2"/>
  <c r="K11" i="2"/>
  <c r="J11" i="2"/>
  <c r="I11" i="2"/>
  <c r="H11" i="2"/>
  <c r="G11" i="2"/>
  <c r="F11" i="2"/>
  <c r="E11" i="2"/>
  <c r="D11" i="2"/>
  <c r="C11" i="2"/>
  <c r="B11" i="2"/>
  <c r="AO13" i="2"/>
  <c r="AN13" i="2"/>
  <c r="AM13" i="2"/>
  <c r="AL13" i="2"/>
  <c r="AK13" i="2"/>
  <c r="AJ13" i="2"/>
  <c r="AI13" i="2"/>
  <c r="AH13" i="2"/>
  <c r="AG13" i="2"/>
  <c r="AF13" i="2"/>
  <c r="AE13" i="2"/>
  <c r="AD13" i="2"/>
  <c r="AC13" i="2"/>
  <c r="AB13" i="2"/>
  <c r="AA13" i="2"/>
  <c r="Z13" i="2"/>
  <c r="Y13" i="2"/>
  <c r="X13" i="2"/>
  <c r="W13" i="2"/>
  <c r="V13" i="2"/>
  <c r="U13" i="2"/>
  <c r="T13" i="2"/>
  <c r="S13" i="2"/>
  <c r="R13" i="2"/>
  <c r="Q13" i="2"/>
  <c r="P13" i="2"/>
  <c r="O13" i="2"/>
  <c r="N13" i="2"/>
  <c r="M13" i="2"/>
  <c r="L13" i="2"/>
  <c r="K13" i="2"/>
  <c r="J13" i="2"/>
  <c r="I13" i="2"/>
  <c r="H13" i="2"/>
  <c r="G13" i="2"/>
  <c r="F13" i="2"/>
  <c r="E13" i="2"/>
  <c r="D13" i="2"/>
  <c r="C13" i="2"/>
  <c r="B13" i="2"/>
  <c r="AO10" i="2"/>
  <c r="AN10" i="2"/>
  <c r="AM10" i="2"/>
  <c r="AL10" i="2"/>
  <c r="AK10" i="2"/>
  <c r="AJ10" i="2"/>
  <c r="AI10" i="2"/>
  <c r="AH10" i="2"/>
  <c r="AG10" i="2"/>
  <c r="AF10" i="2"/>
  <c r="AE10" i="2"/>
  <c r="AD10" i="2"/>
  <c r="AC10" i="2"/>
  <c r="AB10" i="2"/>
  <c r="AA10" i="2"/>
  <c r="Z10" i="2"/>
  <c r="Y10" i="2"/>
  <c r="X10" i="2"/>
  <c r="W10" i="2"/>
  <c r="V10" i="2"/>
  <c r="C10" i="2"/>
  <c r="D10" i="2"/>
  <c r="E10" i="2"/>
  <c r="F10" i="2"/>
  <c r="G10" i="2"/>
  <c r="H10" i="2"/>
  <c r="I10" i="2"/>
  <c r="J10" i="2"/>
  <c r="K10" i="2"/>
  <c r="L10" i="2"/>
  <c r="M10" i="2"/>
  <c r="N10" i="2"/>
  <c r="O10" i="2"/>
  <c r="P10" i="2"/>
  <c r="Q10" i="2"/>
  <c r="R10" i="2"/>
  <c r="S10" i="2"/>
  <c r="T10" i="2"/>
  <c r="U10" i="2"/>
  <c r="F16" i="2"/>
  <c r="X16" i="2"/>
  <c r="F17" i="2"/>
  <c r="X17" i="2"/>
  <c r="G18" i="2"/>
  <c r="L18" i="2"/>
  <c r="I19" i="2"/>
  <c r="F20" i="2"/>
  <c r="F29" i="2"/>
  <c r="X29" i="2"/>
  <c r="F30" i="2"/>
  <c r="X30" i="2"/>
  <c r="I31" i="2"/>
  <c r="F32" i="2"/>
  <c r="F22" i="2"/>
  <c r="X22" i="2"/>
  <c r="F23" i="2"/>
  <c r="X23" i="2"/>
  <c r="G24" i="2"/>
  <c r="L24" i="2"/>
  <c r="Y38" i="2"/>
  <c r="K38" i="2"/>
  <c r="H39" i="2"/>
  <c r="F36" i="2"/>
  <c r="L35" i="2"/>
  <c r="G35" i="2"/>
  <c r="F34" i="2"/>
  <c r="F26" i="2"/>
  <c r="I25" i="2"/>
  <c r="U8" i="2"/>
  <c r="T8" i="2"/>
  <c r="S8" i="2"/>
  <c r="R8" i="2"/>
  <c r="Q8" i="2"/>
  <c r="P8" i="2"/>
  <c r="O8" i="2"/>
  <c r="N8" i="2"/>
  <c r="M8" i="2"/>
  <c r="L8" i="2"/>
  <c r="K8" i="2"/>
  <c r="J8" i="2"/>
  <c r="I8" i="2"/>
  <c r="H8" i="2"/>
  <c r="G8" i="2"/>
  <c r="F8" i="2"/>
  <c r="E8" i="2"/>
  <c r="D8" i="2"/>
  <c r="C8" i="2"/>
  <c r="B8" i="2"/>
  <c r="U6" i="2"/>
  <c r="T6" i="2"/>
  <c r="R6" i="2"/>
  <c r="P6" i="2"/>
  <c r="N6" i="2"/>
  <c r="L6" i="2"/>
  <c r="J6" i="2"/>
  <c r="H6" i="2"/>
  <c r="F6" i="2"/>
  <c r="D6" i="2"/>
  <c r="B6" i="2"/>
</calcChain>
</file>

<file path=xl/sharedStrings.xml><?xml version="1.0" encoding="utf-8"?>
<sst xmlns="http://schemas.openxmlformats.org/spreadsheetml/2006/main" count="216" uniqueCount="153">
  <si>
    <t>チーム情報用紙　データ入力用シート</t>
  </si>
  <si>
    <t>項目</t>
  </si>
  <si>
    <t>備考</t>
  </si>
  <si>
    <t>チーム名</t>
  </si>
  <si>
    <t>チーム名フリガナ</t>
  </si>
  <si>
    <t>団体名</t>
  </si>
  <si>
    <t>団体名フリガナ</t>
  </si>
  <si>
    <t>キャプテンの氏名</t>
  </si>
  <si>
    <t>原則として本選終了まで変更できません</t>
  </si>
  <si>
    <t>キャプテンの氏名フリガナ</t>
  </si>
  <si>
    <t>キャプテンの所属</t>
  </si>
  <si>
    <t>例) ○○大学○○学部○○学科</t>
  </si>
  <si>
    <t>キャプテンの年齢</t>
  </si>
  <si>
    <t>半角数字</t>
  </si>
  <si>
    <t>キャプテンの郵便番号</t>
  </si>
  <si>
    <t>半角数字およびハイフン</t>
  </si>
  <si>
    <t>キャプテンの住所</t>
  </si>
  <si>
    <t>都道府県名から</t>
  </si>
  <si>
    <t>キャプテンの緊急連絡用携帯電話番号</t>
  </si>
  <si>
    <t>キャプテンの電子メールアドレス</t>
  </si>
  <si>
    <t>携帯電話メールアドレス不可</t>
  </si>
  <si>
    <t>第２連絡先の氏名</t>
  </si>
  <si>
    <t>第２連絡先の氏名フリガナ</t>
  </si>
  <si>
    <t>第２連絡先の所属</t>
  </si>
  <si>
    <t>第２連絡先の年齢</t>
  </si>
  <si>
    <t>第２連絡先の緊急連絡用携帯電話番号</t>
  </si>
  <si>
    <t>第２連絡先の電子メールアドレス</t>
  </si>
  <si>
    <t>チーム責任者の氏名</t>
  </si>
  <si>
    <t>教育機関においては教職員であること</t>
  </si>
  <si>
    <t>チーム責任者の氏名フリガナ</t>
  </si>
  <si>
    <t>チーム責任者の所属</t>
  </si>
  <si>
    <t>チーム責任者の年齢</t>
  </si>
  <si>
    <t>チーム責任者の郵便番号</t>
  </si>
  <si>
    <t>チーム責任者の住所</t>
  </si>
  <si>
    <t>チーム責任者の緊急連絡用携帯電話番号</t>
  </si>
  <si>
    <t>チーム責任者の電子メールアドレス</t>
  </si>
  <si>
    <t>希望の予選会場（第１位）</t>
  </si>
  <si>
    <t>希望の予選会場（第２位）</t>
  </si>
  <si>
    <t>配送に必要な情報を記入してください</t>
  </si>
  <si>
    <t>チームウェブページURL</t>
  </si>
  <si>
    <t>※チームウェブページURLは、レスコンウェブサイト等からリンクを希望する場合にのみ記入してください</t>
  </si>
  <si>
    <t>印刷用シート</t>
  </si>
  <si>
    <t>受付番号　　　　　　　受付日　　　月　　　日</t>
  </si>
  <si>
    <t>キャプテン</t>
  </si>
  <si>
    <t>氏名</t>
  </si>
  <si>
    <t>所属</t>
  </si>
  <si>
    <t>フリガナ</t>
  </si>
  <si>
    <t>年齢</t>
  </si>
  <si>
    <t>住所</t>
  </si>
  <si>
    <t>〒</t>
  </si>
  <si>
    <t>緊急連絡用
携帯番号</t>
  </si>
  <si>
    <t>E-mail</t>
  </si>
  <si>
    <t>第２連絡先</t>
  </si>
  <si>
    <t>チーム責任者</t>
  </si>
  <si>
    <t>送付先名</t>
  </si>
  <si>
    <t>TEL</t>
  </si>
  <si>
    <t>チームサポート希望</t>
  </si>
  <si>
    <t>チームURL</t>
  </si>
  <si>
    <t>チーム情報用紙</t>
  </si>
  <si>
    <t>ページ　１／　　</t>
  </si>
  <si>
    <t>２０文字以内（超過入力不可）</t>
    <rPh sb="11" eb="13">
      <t>フカ</t>
    </rPh>
    <phoneticPr fontId="6"/>
  </si>
  <si>
    <t>全角文字</t>
    <rPh sb="0" eb="2">
      <t>ゼンカク</t>
    </rPh>
    <rPh sb="2" eb="4">
      <t>モジ</t>
    </rPh>
    <phoneticPr fontId="6"/>
  </si>
  <si>
    <t>全角文字で１０文字以内（超過入力不可）</t>
    <rPh sb="0" eb="2">
      <t>ゼンカク</t>
    </rPh>
    <rPh sb="2" eb="4">
      <t>モジ</t>
    </rPh>
    <rPh sb="16" eb="18">
      <t>フカ</t>
    </rPh>
    <phoneticPr fontId="6"/>
  </si>
  <si>
    <t>「希望」「不要」のいずれかを選択</t>
    <phoneticPr fontId="6"/>
  </si>
  <si>
    <t>「他方...」「第1希望会場のみ...」のいずれかを選択</t>
    <rPh sb="8" eb="9">
      <t>ダイ</t>
    </rPh>
    <rPh sb="10" eb="12">
      <t>キボウ</t>
    </rPh>
    <rPh sb="12" eb="14">
      <t>カイジョウ</t>
    </rPh>
    <rPh sb="26" eb="28">
      <t>センタク</t>
    </rPh>
    <phoneticPr fontId="6"/>
  </si>
  <si>
    <t>機器貸与希望</t>
    <phoneticPr fontId="6"/>
  </si>
  <si>
    <t>最寄駅</t>
    <rPh sb="0" eb="3">
      <t>モヨリエキ</t>
    </rPh>
    <phoneticPr fontId="6"/>
  </si>
  <si>
    <t>最寄駅</t>
    <rPh sb="0" eb="3">
      <t>モヨリエキ</t>
    </rPh>
    <phoneticPr fontId="6"/>
  </si>
  <si>
    <t>最寄りの鉄道会社および鉄道駅を記入</t>
    <rPh sb="0" eb="2">
      <t>モヨ</t>
    </rPh>
    <rPh sb="4" eb="6">
      <t>テツドウ</t>
    </rPh>
    <rPh sb="6" eb="8">
      <t>ガイシャ</t>
    </rPh>
    <rPh sb="11" eb="13">
      <t>テツドウ</t>
    </rPh>
    <rPh sb="13" eb="14">
      <t>エキ</t>
    </rPh>
    <rPh sb="15" eb="17">
      <t>キニュウ</t>
    </rPh>
    <phoneticPr fontId="6"/>
  </si>
  <si>
    <t>※集められた個人情報は、レスコンの運営に関してのみ使用されます．</t>
    <rPh sb="1" eb="2">
      <t>アツ</t>
    </rPh>
    <rPh sb="6" eb="8">
      <t>コジン</t>
    </rPh>
    <rPh sb="8" eb="10">
      <t>ジョウホウ</t>
    </rPh>
    <rPh sb="17" eb="19">
      <t>ウンエイ</t>
    </rPh>
    <rPh sb="20" eb="21">
      <t>カン</t>
    </rPh>
    <rPh sb="25" eb="27">
      <t>シヨウ</t>
    </rPh>
    <phoneticPr fontId="6"/>
  </si>
  <si>
    <t>団体名（英語表記）</t>
    <rPh sb="4" eb="6">
      <t>エイゴ</t>
    </rPh>
    <rPh sb="6" eb="8">
      <t>ヒョウキ</t>
    </rPh>
    <phoneticPr fontId="6"/>
  </si>
  <si>
    <t>チーム名（英語表記）</t>
    <rPh sb="5" eb="7">
      <t>エイゴ</t>
    </rPh>
    <rPh sb="7" eb="9">
      <t>ヒョウキ</t>
    </rPh>
    <phoneticPr fontId="6"/>
  </si>
  <si>
    <t>受付番号</t>
    <rPh sb="0" eb="2">
      <t>ウケツケ</t>
    </rPh>
    <rPh sb="2" eb="4">
      <t>バンゴウ</t>
    </rPh>
    <phoneticPr fontId="6"/>
  </si>
  <si>
    <t>ﾁｰﾑ番号
50音順</t>
    <rPh sb="3" eb="5">
      <t>バンゴウ</t>
    </rPh>
    <rPh sb="8" eb="9">
      <t>オン</t>
    </rPh>
    <rPh sb="9" eb="10">
      <t>ジュン</t>
    </rPh>
    <phoneticPr fontId="6"/>
  </si>
  <si>
    <t>チーム名(確認後)</t>
    <rPh sb="3" eb="4">
      <t>メイ</t>
    </rPh>
    <rPh sb="5" eb="7">
      <t>カクニン</t>
    </rPh>
    <rPh sb="7" eb="8">
      <t>ゴ</t>
    </rPh>
    <phoneticPr fontId="6"/>
  </si>
  <si>
    <t>チーム名フリガナ(確認後)</t>
    <rPh sb="3" eb="4">
      <t>メイ</t>
    </rPh>
    <rPh sb="9" eb="11">
      <t>カクニン</t>
    </rPh>
    <rPh sb="11" eb="12">
      <t>ゴ</t>
    </rPh>
    <phoneticPr fontId="6"/>
  </si>
  <si>
    <t>団体名(確認後）</t>
    <rPh sb="0" eb="2">
      <t>ダンタイ</t>
    </rPh>
    <rPh sb="2" eb="3">
      <t>メイ</t>
    </rPh>
    <rPh sb="4" eb="6">
      <t>カクニン</t>
    </rPh>
    <rPh sb="6" eb="7">
      <t>ゴ</t>
    </rPh>
    <phoneticPr fontId="6"/>
  </si>
  <si>
    <t>団体名フリガナ(確認後）</t>
    <rPh sb="0" eb="2">
      <t>ダンタイ</t>
    </rPh>
    <rPh sb="2" eb="3">
      <t>メイ</t>
    </rPh>
    <rPh sb="8" eb="10">
      <t>カクニン</t>
    </rPh>
    <rPh sb="10" eb="11">
      <t>ゴ</t>
    </rPh>
    <phoneticPr fontId="6"/>
  </si>
  <si>
    <t>チーム名（英語表記）</t>
    <phoneticPr fontId="6"/>
  </si>
  <si>
    <t>団体名（英語表記）</t>
    <phoneticPr fontId="6"/>
  </si>
  <si>
    <t>キャプテン</t>
    <phoneticPr fontId="6"/>
  </si>
  <si>
    <t>第2連絡先</t>
    <rPh sb="0" eb="1">
      <t>ダイ</t>
    </rPh>
    <rPh sb="2" eb="5">
      <t>レンラクサキ</t>
    </rPh>
    <phoneticPr fontId="6"/>
  </si>
  <si>
    <t>チーム責任者</t>
    <phoneticPr fontId="6"/>
  </si>
  <si>
    <t>予選会場希望</t>
    <rPh sb="0" eb="2">
      <t>ヨセン</t>
    </rPh>
    <rPh sb="2" eb="4">
      <t>カイジョウ</t>
    </rPh>
    <rPh sb="4" eb="6">
      <t>キボウ</t>
    </rPh>
    <phoneticPr fontId="6"/>
  </si>
  <si>
    <t>チームサポート
希望</t>
    <rPh sb="8" eb="10">
      <t>キボウ</t>
    </rPh>
    <phoneticPr fontId="6"/>
  </si>
  <si>
    <t>ウェブページ</t>
    <phoneticPr fontId="6"/>
  </si>
  <si>
    <t>書類審査
順位</t>
    <rPh sb="0" eb="2">
      <t>ショルイ</t>
    </rPh>
    <rPh sb="2" eb="4">
      <t>シンサ</t>
    </rPh>
    <rPh sb="5" eb="7">
      <t>ジュンイ</t>
    </rPh>
    <phoneticPr fontId="6"/>
  </si>
  <si>
    <t>予選</t>
    <rPh sb="0" eb="2">
      <t>ヨセン</t>
    </rPh>
    <phoneticPr fontId="6"/>
  </si>
  <si>
    <t>提出物</t>
    <rPh sb="0" eb="3">
      <t>テイシュツブツ</t>
    </rPh>
    <phoneticPr fontId="6"/>
  </si>
  <si>
    <t>出発地</t>
    <rPh sb="0" eb="3">
      <t>シュッパツチ</t>
    </rPh>
    <phoneticPr fontId="6"/>
  </si>
  <si>
    <t>変更事由</t>
    <rPh sb="0" eb="2">
      <t>ヘンコウ</t>
    </rPh>
    <rPh sb="2" eb="4">
      <t>ジユウ</t>
    </rPh>
    <phoneticPr fontId="6"/>
  </si>
  <si>
    <t>氏名</t>
    <phoneticPr fontId="6"/>
  </si>
  <si>
    <t>氏名フリガナ</t>
    <phoneticPr fontId="6"/>
  </si>
  <si>
    <t>所属</t>
    <phoneticPr fontId="6"/>
  </si>
  <si>
    <t>年齢</t>
    <phoneticPr fontId="6"/>
  </si>
  <si>
    <t>郵便番号</t>
    <phoneticPr fontId="6"/>
  </si>
  <si>
    <t>住所</t>
    <phoneticPr fontId="6"/>
  </si>
  <si>
    <t>緊急連絡用携帯番号</t>
    <rPh sb="0" eb="4">
      <t>キンキュウレンラク</t>
    </rPh>
    <rPh sb="4" eb="5">
      <t>ヨウ</t>
    </rPh>
    <rPh sb="5" eb="7">
      <t>ケイタイ</t>
    </rPh>
    <phoneticPr fontId="6"/>
  </si>
  <si>
    <t>電子メールアドレス</t>
    <phoneticPr fontId="6"/>
  </si>
  <si>
    <t>緊急連絡用携帯番号</t>
    <rPh sb="0" eb="4">
      <t>キンキュウレンラク</t>
    </rPh>
    <rPh sb="4" eb="5">
      <t>ヨウ</t>
    </rPh>
    <rPh sb="5" eb="7">
      <t>ケイタイ</t>
    </rPh>
    <rPh sb="7" eb="9">
      <t>バンゴウ</t>
    </rPh>
    <phoneticPr fontId="6"/>
  </si>
  <si>
    <t>緊急連絡用携帯番号</t>
    <rPh sb="0" eb="5">
      <t>キンキュウ</t>
    </rPh>
    <rPh sb="5" eb="9">
      <t>ケイタイバンゴウ</t>
    </rPh>
    <phoneticPr fontId="6"/>
  </si>
  <si>
    <t>第1位</t>
    <rPh sb="0" eb="1">
      <t>ダイ</t>
    </rPh>
    <rPh sb="2" eb="3">
      <t>イ</t>
    </rPh>
    <phoneticPr fontId="6"/>
  </si>
  <si>
    <t>第2位</t>
    <rPh sb="0" eb="1">
      <t>ダイ</t>
    </rPh>
    <rPh sb="2" eb="3">
      <t>イ</t>
    </rPh>
    <phoneticPr fontId="6"/>
  </si>
  <si>
    <t>借用希望</t>
    <rPh sb="0" eb="2">
      <t>シャクヨウ</t>
    </rPh>
    <rPh sb="2" eb="4">
      <t>キボウ</t>
    </rPh>
    <phoneticPr fontId="6"/>
  </si>
  <si>
    <t>電話番号</t>
    <phoneticPr fontId="6"/>
  </si>
  <si>
    <t>機数</t>
    <rPh sb="0" eb="2">
      <t>キスウ</t>
    </rPh>
    <phoneticPr fontId="6"/>
  </si>
  <si>
    <t>URL</t>
    <phoneticPr fontId="6"/>
  </si>
  <si>
    <t>チーム紹介パンフ</t>
    <rPh sb="3" eb="5">
      <t>ショウカイ</t>
    </rPh>
    <phoneticPr fontId="6"/>
  </si>
  <si>
    <t>アピールシート</t>
    <phoneticPr fontId="6"/>
  </si>
  <si>
    <t>ﾁｰﾑｶﾗｰ</t>
    <phoneticPr fontId="14"/>
  </si>
  <si>
    <t>移動ロボットの機数</t>
    <rPh sb="0" eb="2">
      <t>イドウ</t>
    </rPh>
    <phoneticPr fontId="6"/>
  </si>
  <si>
    <t>移動ロボット機数</t>
    <rPh sb="0" eb="2">
      <t>イドウ</t>
    </rPh>
    <phoneticPr fontId="6"/>
  </si>
  <si>
    <t>移動ﾛﾎﾞｯﾄ</t>
    <rPh sb="0" eb="2">
      <t>イドウ</t>
    </rPh>
    <phoneticPr fontId="6"/>
  </si>
  <si>
    <t>「神戸会場」「東京会場」のいずれかを選択</t>
    <rPh sb="1" eb="3">
      <t>コウベ</t>
    </rPh>
    <rPh sb="3" eb="5">
      <t>カイジョウ</t>
    </rPh>
    <rPh sb="7" eb="9">
      <t>トウキョウ</t>
    </rPh>
    <rPh sb="9" eb="11">
      <t>カイジョウ</t>
    </rPh>
    <phoneticPr fontId="6"/>
  </si>
  <si>
    <t>SMS不可</t>
    <phoneticPr fontId="6"/>
  </si>
  <si>
    <t>SMS不可</t>
    <phoneticPr fontId="6"/>
  </si>
  <si>
    <t>半角文字30文字以内(超過入力不可)</t>
    <rPh sb="0" eb="2">
      <t>ハンカク</t>
    </rPh>
    <rPh sb="2" eb="4">
      <t>モジ</t>
    </rPh>
    <rPh sb="6" eb="8">
      <t>モジ</t>
    </rPh>
    <rPh sb="8" eb="10">
      <t>イナイ</t>
    </rPh>
    <rPh sb="11" eb="17">
      <t>チョウカニュウリョクフカ</t>
    </rPh>
    <phoneticPr fontId="6"/>
  </si>
  <si>
    <t>半角文字30文字以内(超過入力不可)</t>
    <rPh sb="0" eb="2">
      <t>ハンカク</t>
    </rPh>
    <rPh sb="2" eb="4">
      <t>モジ</t>
    </rPh>
    <rPh sb="6" eb="8">
      <t>モジ</t>
    </rPh>
    <rPh sb="8" eb="10">
      <t>イナイ</t>
    </rPh>
    <phoneticPr fontId="6"/>
  </si>
  <si>
    <t>※赤字の項目は必須項目です</t>
    <phoneticPr fontId="6"/>
  </si>
  <si>
    <t>Facebook ユーザーネーム</t>
    <phoneticPr fontId="6"/>
  </si>
  <si>
    <t>Instagram ユーザーネーム</t>
    <phoneticPr fontId="6"/>
  </si>
  <si>
    <t>ユーザ名</t>
    <rPh sb="3" eb="4">
      <t>メイ</t>
    </rPh>
    <phoneticPr fontId="14"/>
  </si>
  <si>
    <t>Facebook</t>
    <phoneticPr fontId="14"/>
  </si>
  <si>
    <t>ユーザーネーム</t>
    <phoneticPr fontId="14"/>
  </si>
  <si>
    <t>Instagram</t>
    <phoneticPr fontId="14"/>
  </si>
  <si>
    <t>送付先の郵便番号</t>
    <phoneticPr fontId="6"/>
  </si>
  <si>
    <t>送付先の住所</t>
    <phoneticPr fontId="6"/>
  </si>
  <si>
    <t>課題フィールド準備用製作補助費希望の有無</t>
    <phoneticPr fontId="6"/>
  </si>
  <si>
    <t>課題フィールド準備用製作補助費希望</t>
  </si>
  <si>
    <t>チームサポート希望</t>
    <phoneticPr fontId="6"/>
  </si>
  <si>
    <t>※キャプテンとチーム責任者が同一の場合は、第２連絡先をご記入ください</t>
    <rPh sb="10" eb="13">
      <t>セキニンシャ</t>
    </rPh>
    <rPh sb="14" eb="16">
      <t>ドウイツ</t>
    </rPh>
    <rPh sb="17" eb="19">
      <t>バアイ</t>
    </rPh>
    <rPh sb="21" eb="22">
      <t>ダイ</t>
    </rPh>
    <rPh sb="23" eb="26">
      <t>レンラクサキ</t>
    </rPh>
    <rPh sb="28" eb="30">
      <t>キニュウ</t>
    </rPh>
    <phoneticPr fontId="6"/>
  </si>
  <si>
    <t>※参加申込用紙【本文】に記載の「参加申込書記入に関する留意事項」をご確認の上でご記入ください</t>
    <rPh sb="1" eb="3">
      <t>サンカ</t>
    </rPh>
    <rPh sb="12" eb="14">
      <t>キサイ</t>
    </rPh>
    <rPh sb="16" eb="21">
      <t>サンカモウシコミショ</t>
    </rPh>
    <rPh sb="21" eb="23">
      <t>キニュウ</t>
    </rPh>
    <rPh sb="24" eb="25">
      <t>カン</t>
    </rPh>
    <rPh sb="27" eb="31">
      <t>リュウイジコウ</t>
    </rPh>
    <rPh sb="34" eb="36">
      <t>カクニン</t>
    </rPh>
    <rPh sb="37" eb="38">
      <t>ウエ</t>
    </rPh>
    <rPh sb="40" eb="42">
      <t>キニュウ</t>
    </rPh>
    <phoneticPr fontId="6"/>
  </si>
  <si>
    <t>課題フィールド製作補助</t>
    <rPh sb="0" eb="2">
      <t>カダイ</t>
    </rPh>
    <rPh sb="7" eb="11">
      <t>セイサクホジョ</t>
    </rPh>
    <phoneticPr fontId="6"/>
  </si>
  <si>
    <t>送付先受取人の氏名</t>
    <rPh sb="3" eb="5">
      <t xml:space="preserve">ウケトリ </t>
    </rPh>
    <rPh sb="5" eb="6">
      <t xml:space="preserve">ニン </t>
    </rPh>
    <phoneticPr fontId="6"/>
  </si>
  <si>
    <t>受取人の氏名</t>
    <rPh sb="0" eb="3">
      <t xml:space="preserve">ウケトリニンノ </t>
    </rPh>
    <rPh sb="4" eb="6">
      <t xml:space="preserve">シメイ </t>
    </rPh>
    <phoneticPr fontId="6"/>
  </si>
  <si>
    <t>個人宅の場合は自宅等と記載</t>
    <rPh sb="0" eb="3">
      <t xml:space="preserve">コジンタクノバアイハ </t>
    </rPh>
    <rPh sb="7" eb="9">
      <t xml:space="preserve">ジタク </t>
    </rPh>
    <rPh sb="9" eb="10">
      <t xml:space="preserve">トウ </t>
    </rPh>
    <rPh sb="11" eb="13">
      <t xml:space="preserve">キサイ </t>
    </rPh>
    <phoneticPr fontId="6"/>
  </si>
  <si>
    <t>受取人の電話番号</t>
    <rPh sb="0" eb="2">
      <t xml:space="preserve">ウケトリ </t>
    </rPh>
    <rPh sb="2" eb="3">
      <t xml:space="preserve">ニン </t>
    </rPh>
    <phoneticPr fontId="6"/>
  </si>
  <si>
    <t>送付先の大学・企業，部署等の名称</t>
    <rPh sb="0" eb="3">
      <t xml:space="preserve">ソウフサキノ </t>
    </rPh>
    <rPh sb="4" eb="6">
      <t xml:space="preserve">ダイガク </t>
    </rPh>
    <rPh sb="7" eb="9">
      <t xml:space="preserve">キギョウ </t>
    </rPh>
    <rPh sb="10" eb="12">
      <t>ブショ</t>
    </rPh>
    <rPh sb="12" eb="13">
      <t xml:space="preserve">トウノ </t>
    </rPh>
    <rPh sb="14" eb="16">
      <t xml:space="preserve">メイショウ </t>
    </rPh>
    <phoneticPr fontId="6"/>
  </si>
  <si>
    <t>各種送付先</t>
    <rPh sb="0" eb="2">
      <t>カクシュ</t>
    </rPh>
    <rPh sb="2" eb="5">
      <t>ソウフサキ</t>
    </rPh>
    <phoneticPr fontId="6"/>
  </si>
  <si>
    <t>キャプテンとチーム責任者が同一の場合は必須</t>
    <rPh sb="9" eb="12">
      <t>セキニンシャ</t>
    </rPh>
    <rPh sb="13" eb="15">
      <t>ドウイツ</t>
    </rPh>
    <rPh sb="16" eb="18">
      <t>バアイ</t>
    </rPh>
    <rPh sb="19" eb="21">
      <t>ヒッス</t>
    </rPh>
    <phoneticPr fontId="6"/>
  </si>
  <si>
    <t>X(旧 Twitter)　ユーザ名</t>
    <rPh sb="16" eb="17">
      <t>メイ</t>
    </rPh>
    <phoneticPr fontId="6"/>
  </si>
  <si>
    <t>リンクを希望する場合に記入してください</t>
    <phoneticPr fontId="6"/>
  </si>
  <si>
    <t>リンクを希望する場合に記入してください</t>
    <rPh sb="4" eb="6">
      <t>キボウ</t>
    </rPh>
    <rPh sb="8" eb="10">
      <t>バアイ</t>
    </rPh>
    <rPh sb="11" eb="13">
      <t>キニュウ</t>
    </rPh>
    <phoneticPr fontId="6"/>
  </si>
  <si>
    <t>X(旧 Twitter)</t>
    <phoneticPr fontId="6"/>
  </si>
  <si>
    <t>レスキューロボットコンテスト ２０２５　参加申込書</t>
  </si>
  <si>
    <t>※送付先は貸与機器以外も発送されます．確実に届く住所をご記入ください</t>
    <rPh sb="3" eb="4">
      <t>サキ</t>
    </rPh>
    <rPh sb="9" eb="11">
      <t>イガイ</t>
    </rPh>
    <rPh sb="19" eb="21">
      <t>カクジツ</t>
    </rPh>
    <rPh sb="22" eb="23">
      <t>トド</t>
    </rPh>
    <rPh sb="24" eb="26">
      <t>ジュウショ</t>
    </rPh>
    <rPh sb="28" eb="30">
      <t>キニュウ</t>
    </rPh>
    <phoneticPr fontId="6"/>
  </si>
  <si>
    <t>（遠隔チーム）競技会予選の現地参加</t>
    <rPh sb="1" eb="3">
      <t>エンカク</t>
    </rPh>
    <rPh sb="7" eb="12">
      <t>キョウギカイヨセン</t>
    </rPh>
    <rPh sb="13" eb="15">
      <t>ゲンチ</t>
    </rPh>
    <rPh sb="15" eb="17">
      <t>サンカ</t>
    </rPh>
    <phoneticPr fontId="6"/>
  </si>
  <si>
    <t>希望</t>
  </si>
  <si>
    <t>「希望」「辞退」のいずれかを選択</t>
    <rPh sb="1" eb="3">
      <t>キボウ</t>
    </rPh>
    <rPh sb="5" eb="7">
      <t>ジタイ</t>
    </rPh>
    <phoneticPr fontId="6"/>
  </si>
  <si>
    <t>現地参加</t>
    <rPh sb="0" eb="4">
      <t>ゲンチサンカ</t>
    </rPh>
    <phoneticPr fontId="6"/>
  </si>
  <si>
    <t>レスキューロボットコンテスト２０２５ 参加申込書</t>
    <phoneticPr fontId="6"/>
  </si>
  <si>
    <t>レスキューロボットコンテスト ２０２５</t>
    <phoneticPr fontId="6"/>
  </si>
  <si>
    <t>※遠隔チームとは「キャプテンの住所」が大阪府・京都府・兵庫県・奈良県・和歌山県・滋賀県・三重県を除いた都道府県とする</t>
    <rPh sb="1" eb="3">
      <t>エンカク</t>
    </rPh>
    <rPh sb="15" eb="17">
      <t>ジュウショ</t>
    </rPh>
    <rPh sb="19" eb="22">
      <t>オオサカフ</t>
    </rPh>
    <rPh sb="23" eb="26">
      <t>キョウトフ</t>
    </rPh>
    <rPh sb="27" eb="29">
      <t>ヒョウゴ</t>
    </rPh>
    <rPh sb="29" eb="30">
      <t>ケン</t>
    </rPh>
    <rPh sb="31" eb="33">
      <t>ナラ</t>
    </rPh>
    <rPh sb="33" eb="34">
      <t>ケン</t>
    </rPh>
    <rPh sb="35" eb="38">
      <t>ワカヤマ</t>
    </rPh>
    <rPh sb="38" eb="39">
      <t>ケン</t>
    </rPh>
    <rPh sb="40" eb="42">
      <t>シガ</t>
    </rPh>
    <rPh sb="42" eb="43">
      <t>ケン</t>
    </rPh>
    <rPh sb="44" eb="46">
      <t>ミエ</t>
    </rPh>
    <rPh sb="46" eb="47">
      <t>ケン</t>
    </rPh>
    <rPh sb="48" eb="49">
      <t>ノゾ</t>
    </rPh>
    <rPh sb="51" eb="55">
      <t>トドウフケン</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</si>
</sst>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name val="ＭＳ Ｐゴシック"/>
      <charset val="128"/>
    </font>
    <font>
      <b/>
      <sz val="16"/>
      <name val="ＭＳ Ｐゴシック"/>
      <family val="3"/>
      <charset val="128"/>
    </font>
    <font>
      <b/>
      <sz val="11"/>
      <name val="ＭＳ Ｐゴシック"/>
      <family val="3"/>
      <charset val="128"/>
    </font>
    <font>
      <sz val="11"/>
      <name val="ＭＳ Ｐ明朝"/>
      <family val="1"/>
      <charset val="128"/>
    </font>
    <font>
      <sz val="10"/>
      <name val="ＭＳ Ｐゴシック"/>
      <family val="3"/>
      <charset val="128"/>
    </font>
    <font>
      <u/>
      <sz val="11"/>
      <color indexed="12"/>
      <name val="ＭＳ Ｐゴシック"/>
      <family val="3"/>
      <charset val="128"/>
    </font>
    <font>
      <sz val="6"/>
      <name val="ＭＳ Ｐゴシック"/>
      <family val="3"/>
      <charset val="128"/>
    </font>
    <font>
      <sz val="11"/>
      <name val="ＭＳ Ｐゴシック"/>
      <family val="3"/>
      <charset val="128"/>
    </font>
    <font>
      <b/>
      <sz val="11"/>
      <color rgb="FFFF0000"/>
      <name val="ＭＳ Ｐゴシック"/>
      <family val="3"/>
      <charset val="128"/>
    </font>
    <font>
      <b/>
      <sz val="11"/>
      <name val="ＭＳ Ｐゴシック"/>
      <family val="3"/>
      <charset val="128"/>
    </font>
    <font>
      <sz val="11"/>
      <name val="ＭＳ Ｐ明朝"/>
      <family val="1"/>
      <charset val="128"/>
    </font>
    <font>
      <sz val="11"/>
      <name val="ＭＳ 明朝"/>
      <family val="1"/>
      <charset val="128"/>
    </font>
    <font>
      <sz val="11"/>
      <color theme="1"/>
      <name val="ＭＳ Ｐゴシック"/>
      <family val="3"/>
      <charset val="128"/>
      <scheme val="minor"/>
    </font>
    <font>
      <b/>
      <sz val="11"/>
      <color theme="1"/>
      <name val="ＭＳ Ｐゴシック"/>
      <family val="3"/>
      <charset val="128"/>
      <scheme val="minor"/>
    </font>
    <font>
      <sz val="6"/>
      <name val="ＭＳ Ｐゴシック"/>
      <family val="2"/>
      <charset val="128"/>
    </font>
    <font>
      <b/>
      <sz val="8"/>
      <color theme="1"/>
      <name val="ＭＳ Ｐゴシック"/>
      <family val="3"/>
      <charset val="128"/>
      <scheme val="minor"/>
    </font>
    <font>
      <b/>
      <sz val="11"/>
      <name val="ＭＳ Ｐゴシック"/>
      <family val="3"/>
      <charset val="128"/>
      <scheme val="minor"/>
    </font>
    <font>
      <sz val="11"/>
      <name val="ＭＳ Ｐゴシック"/>
      <family val="3"/>
      <charset val="128"/>
      <scheme val="minor"/>
    </font>
    <font>
      <sz val="11"/>
      <color rgb="FFFF0000"/>
      <name val="ＭＳ ゴシック"/>
      <family val="3"/>
      <charset val="128"/>
    </font>
    <font>
      <b/>
      <sz val="7.5"/>
      <name val="ＭＳ Ｐゴシック"/>
      <family val="3"/>
      <charset val="128"/>
    </font>
    <font>
      <sz val="11"/>
      <name val="ＭＳ Ｐゴシック"/>
      <family val="2"/>
      <charset val="128"/>
    </font>
    <font>
      <sz val="11"/>
      <color rgb="FFFF0000"/>
      <name val="ＭＳ Ｐゴシック"/>
      <family val="3"/>
      <charset val="128"/>
    </font>
    <font>
      <b/>
      <sz val="6"/>
      <name val="ＭＳ Ｐゴシック"/>
      <family val="3"/>
      <charset val="128"/>
    </font>
  </fonts>
  <fills count="3">
    <fill>
      <patternFill patternType="none"/>
    </fill>
    <fill>
      <patternFill patternType="gray125"/>
    </fill>
    <fill>
      <patternFill patternType="solid">
        <fgColor indexed="41"/>
        <bgColor indexed="64"/>
      </patternFill>
    </fill>
  </fills>
  <borders count="77">
    <border>
      <left/>
      <right/>
      <top/>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style="thin">
        <color auto="1"/>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top style="thin">
        <color auto="1"/>
      </top>
      <bottom style="double">
        <color auto="1"/>
      </bottom>
      <diagonal/>
    </border>
    <border>
      <left style="medium">
        <color auto="1"/>
      </left>
      <right style="thin">
        <color auto="1"/>
      </right>
      <top style="thin">
        <color auto="1"/>
      </top>
      <bottom style="double">
        <color auto="1"/>
      </bottom>
      <diagonal/>
    </border>
    <border>
      <left style="thin">
        <color auto="1"/>
      </left>
      <right style="thin">
        <color auto="1"/>
      </right>
      <top style="thin">
        <color auto="1"/>
      </top>
      <bottom style="double">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medium">
        <color auto="1"/>
      </left>
      <right/>
      <top style="thin">
        <color auto="1"/>
      </top>
      <bottom style="thin">
        <color auto="1"/>
      </bottom>
      <diagonal/>
    </border>
    <border>
      <left style="medium">
        <color auto="1"/>
      </left>
      <right/>
      <top style="thin">
        <color auto="1"/>
      </top>
      <bottom style="double">
        <color auto="1"/>
      </bottom>
      <diagonal/>
    </border>
    <border>
      <left/>
      <right/>
      <top style="thin">
        <color auto="1"/>
      </top>
      <bottom style="double">
        <color auto="1"/>
      </bottom>
      <diagonal/>
    </border>
    <border>
      <left style="medium">
        <color auto="1"/>
      </left>
      <right/>
      <top style="double">
        <color auto="1"/>
      </top>
      <bottom style="thin">
        <color auto="1"/>
      </bottom>
      <diagonal/>
    </border>
    <border>
      <left/>
      <right/>
      <top style="double">
        <color auto="1"/>
      </top>
      <bottom style="thin">
        <color auto="1"/>
      </bottom>
      <diagonal/>
    </border>
    <border>
      <left style="thin">
        <color auto="1"/>
      </left>
      <right/>
      <top style="double">
        <color auto="1"/>
      </top>
      <bottom style="thin">
        <color auto="1"/>
      </bottom>
      <diagonal/>
    </border>
    <border>
      <left/>
      <right/>
      <top style="double">
        <color auto="1"/>
      </top>
      <bottom/>
      <diagonal/>
    </border>
    <border>
      <left style="thin">
        <color auto="1"/>
      </left>
      <right/>
      <top style="double">
        <color auto="1"/>
      </top>
      <bottom style="double">
        <color auto="1"/>
      </bottom>
      <diagonal/>
    </border>
    <border>
      <left style="medium">
        <color auto="1"/>
      </left>
      <right/>
      <top style="double">
        <color auto="1"/>
      </top>
      <bottom style="double">
        <color auto="1"/>
      </bottom>
      <diagonal/>
    </border>
    <border>
      <left/>
      <right/>
      <top style="double">
        <color auto="1"/>
      </top>
      <bottom style="double">
        <color auto="1"/>
      </bottom>
      <diagonal/>
    </border>
    <border>
      <left style="thin">
        <color auto="1"/>
      </left>
      <right style="medium">
        <color auto="1"/>
      </right>
      <top style="double">
        <color auto="1"/>
      </top>
      <bottom style="thin">
        <color auto="1"/>
      </bottom>
      <diagonal/>
    </border>
    <border>
      <left style="medium">
        <color auto="1"/>
      </left>
      <right/>
      <top style="double">
        <color auto="1"/>
      </top>
      <bottom style="medium">
        <color auto="1"/>
      </bottom>
      <diagonal/>
    </border>
    <border>
      <left/>
      <right/>
      <top style="double">
        <color auto="1"/>
      </top>
      <bottom style="medium">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double">
        <color auto="1"/>
      </bottom>
      <diagonal/>
    </border>
    <border>
      <left/>
      <right style="thin">
        <color auto="1"/>
      </right>
      <top style="thin">
        <color auto="1"/>
      </top>
      <bottom style="double">
        <color auto="1"/>
      </bottom>
      <diagonal/>
    </border>
    <border>
      <left style="thin">
        <color auto="1"/>
      </left>
      <right style="medium">
        <color auto="1"/>
      </right>
      <top/>
      <bottom style="thin">
        <color auto="1"/>
      </bottom>
      <diagonal/>
    </border>
    <border>
      <left/>
      <right style="medium">
        <color auto="1"/>
      </right>
      <top style="thin">
        <color auto="1"/>
      </top>
      <bottom style="thin">
        <color auto="1"/>
      </bottom>
      <diagonal/>
    </border>
    <border>
      <left/>
      <right style="medium">
        <color auto="1"/>
      </right>
      <top style="thin">
        <color auto="1"/>
      </top>
      <bottom style="double">
        <color auto="1"/>
      </bottom>
      <diagonal/>
    </border>
    <border>
      <left/>
      <right style="medium">
        <color auto="1"/>
      </right>
      <top style="double">
        <color auto="1"/>
      </top>
      <bottom style="thin">
        <color auto="1"/>
      </bottom>
      <diagonal/>
    </border>
    <border>
      <left/>
      <right style="medium">
        <color auto="1"/>
      </right>
      <top style="double">
        <color auto="1"/>
      </top>
      <bottom/>
      <diagonal/>
    </border>
    <border>
      <left/>
      <right style="thin">
        <color auto="1"/>
      </right>
      <top style="double">
        <color auto="1"/>
      </top>
      <bottom style="thin">
        <color auto="1"/>
      </bottom>
      <diagonal/>
    </border>
    <border>
      <left/>
      <right style="medium">
        <color auto="1"/>
      </right>
      <top style="double">
        <color auto="1"/>
      </top>
      <bottom style="double">
        <color auto="1"/>
      </bottom>
      <diagonal/>
    </border>
    <border>
      <left/>
      <right style="thin">
        <color auto="1"/>
      </right>
      <top style="double">
        <color auto="1"/>
      </top>
      <bottom style="double">
        <color auto="1"/>
      </bottom>
      <diagonal/>
    </border>
    <border>
      <left/>
      <right style="medium">
        <color auto="1"/>
      </right>
      <top style="double">
        <color auto="1"/>
      </top>
      <bottom style="medium">
        <color auto="1"/>
      </bottom>
      <diagonal/>
    </border>
    <border>
      <left style="medium">
        <color auto="1"/>
      </left>
      <right style="thin">
        <color auto="1"/>
      </right>
      <top style="double">
        <color auto="1"/>
      </top>
      <bottom style="thin">
        <color auto="1"/>
      </bottom>
      <diagonal/>
    </border>
    <border>
      <left style="medium">
        <color indexed="64"/>
      </left>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top style="thin">
        <color indexed="64"/>
      </top>
      <bottom style="medium">
        <color indexed="64"/>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style="thin">
        <color indexed="64"/>
      </left>
      <right/>
      <top style="medium">
        <color indexed="64"/>
      </top>
      <bottom style="thin">
        <color indexed="64"/>
      </bottom>
      <diagonal/>
    </border>
    <border>
      <left style="thin">
        <color auto="1"/>
      </left>
      <right style="medium">
        <color auto="1"/>
      </right>
      <top style="double">
        <color auto="1"/>
      </top>
      <bottom/>
      <diagonal/>
    </border>
    <border>
      <left style="medium">
        <color auto="1"/>
      </left>
      <right/>
      <top style="double">
        <color auto="1"/>
      </top>
      <bottom/>
      <diagonal/>
    </border>
    <border>
      <left style="medium">
        <color auto="1"/>
      </left>
      <right style="thin">
        <color auto="1"/>
      </right>
      <top style="double">
        <color auto="1"/>
      </top>
      <bottom/>
      <diagonal/>
    </border>
    <border>
      <left style="medium">
        <color auto="1"/>
      </left>
      <right/>
      <top style="thin">
        <color auto="1"/>
      </top>
      <bottom style="medium">
        <color auto="1"/>
      </bottom>
      <diagonal/>
    </border>
    <border>
      <left/>
      <right style="medium">
        <color auto="1"/>
      </right>
      <top style="thin">
        <color auto="1"/>
      </top>
      <bottom style="medium">
        <color auto="1"/>
      </bottom>
      <diagonal/>
    </border>
    <border>
      <left style="thin">
        <color auto="1"/>
      </left>
      <right style="medium">
        <color auto="1"/>
      </right>
      <top/>
      <bottom/>
      <diagonal/>
    </border>
    <border>
      <left style="medium">
        <color auto="1"/>
      </left>
      <right/>
      <top/>
      <bottom/>
      <diagonal/>
    </border>
    <border>
      <left/>
      <right style="medium">
        <color auto="1"/>
      </right>
      <top/>
      <bottom/>
      <diagonal/>
    </border>
    <border>
      <left style="medium">
        <color auto="1"/>
      </left>
      <right style="thin">
        <color auto="1"/>
      </right>
      <top/>
      <bottom/>
      <diagonal/>
    </border>
    <border>
      <left/>
      <right style="thin">
        <color indexed="64"/>
      </right>
      <top style="thin">
        <color indexed="64"/>
      </top>
      <bottom style="medium">
        <color indexed="64"/>
      </bottom>
      <diagonal/>
    </border>
  </borders>
  <cellStyleXfs count="4">
    <xf numFmtId="0" fontId="0" fillId="0" borderId="0">
      <alignment vertical="center"/>
    </xf>
    <xf numFmtId="0" fontId="5" fillId="0" borderId="0" applyNumberFormat="0" applyFill="0" applyBorder="0" applyAlignment="0" applyProtection="0">
      <alignment vertical="top"/>
      <protection locked="0"/>
    </xf>
    <xf numFmtId="0" fontId="12" fillId="0" borderId="0">
      <alignment vertical="center"/>
    </xf>
    <xf numFmtId="0" fontId="7" fillId="0" borderId="0">
      <alignment vertical="center"/>
    </xf>
  </cellStyleXfs>
  <cellXfs count="220">
    <xf numFmtId="0" fontId="0" fillId="0" borderId="0" xfId="0" applyAlignment="1"/>
    <xf numFmtId="0" fontId="0" fillId="0" borderId="0" xfId="0">
      <alignment vertical="center"/>
    </xf>
    <xf numFmtId="0" fontId="0" fillId="2" borderId="0" xfId="0" applyFill="1">
      <alignment vertical="center"/>
    </xf>
    <xf numFmtId="0" fontId="2" fillId="0" borderId="1" xfId="0" applyFont="1" applyBorder="1">
      <alignment vertical="center"/>
    </xf>
    <xf numFmtId="0" fontId="0" fillId="0" borderId="2" xfId="0" applyBorder="1">
      <alignment vertical="center"/>
    </xf>
    <xf numFmtId="0" fontId="3" fillId="0" borderId="3" xfId="0" applyFont="1" applyBorder="1">
      <alignment vertical="center"/>
    </xf>
    <xf numFmtId="0" fontId="3" fillId="0" borderId="4" xfId="0" applyFont="1" applyBorder="1">
      <alignment vertical="center"/>
    </xf>
    <xf numFmtId="0" fontId="0" fillId="0" borderId="5" xfId="0" applyBorder="1">
      <alignment vertical="center"/>
    </xf>
    <xf numFmtId="0" fontId="3" fillId="0" borderId="0" xfId="0" applyFont="1" applyAlignment="1">
      <alignment vertical="center" shrinkToFit="1"/>
    </xf>
    <xf numFmtId="0" fontId="0" fillId="0" borderId="0" xfId="0" applyAlignment="1">
      <alignment horizontal="right" vertical="center"/>
    </xf>
    <xf numFmtId="0" fontId="3" fillId="0" borderId="0" xfId="0" applyFont="1">
      <alignment vertical="center"/>
    </xf>
    <xf numFmtId="0" fontId="0" fillId="0" borderId="3" xfId="0" applyBorder="1">
      <alignment vertical="center"/>
    </xf>
    <xf numFmtId="0" fontId="0" fillId="0" borderId="4" xfId="0" applyBorder="1">
      <alignment vertical="center"/>
    </xf>
    <xf numFmtId="0" fontId="2" fillId="0" borderId="6" xfId="0" applyFont="1" applyBorder="1">
      <alignment vertical="center"/>
    </xf>
    <xf numFmtId="0" fontId="0" fillId="0" borderId="7" xfId="0" applyBorder="1">
      <alignment vertical="center"/>
    </xf>
    <xf numFmtId="0" fontId="0" fillId="0" borderId="6" xfId="0" applyBorder="1">
      <alignment vertical="center"/>
    </xf>
    <xf numFmtId="0" fontId="3" fillId="0" borderId="8" xfId="0" applyFont="1" applyBorder="1">
      <alignment vertical="center"/>
    </xf>
    <xf numFmtId="0" fontId="0" fillId="0" borderId="9" xfId="0" applyBorder="1">
      <alignment vertical="center"/>
    </xf>
    <xf numFmtId="0" fontId="0" fillId="0" borderId="10" xfId="0" applyBorder="1">
      <alignment vertical="center"/>
    </xf>
    <xf numFmtId="0" fontId="0" fillId="0" borderId="8" xfId="0" applyBorder="1">
      <alignment vertical="center"/>
    </xf>
    <xf numFmtId="0" fontId="0" fillId="0" borderId="11" xfId="0" applyBorder="1">
      <alignment vertical="center"/>
    </xf>
    <xf numFmtId="0" fontId="0" fillId="0" borderId="0" xfId="0" applyAlignment="1">
      <alignment shrinkToFit="1"/>
    </xf>
    <xf numFmtId="0" fontId="1" fillId="0" borderId="0" xfId="0" applyFont="1" applyAlignment="1"/>
    <xf numFmtId="0" fontId="2" fillId="0" borderId="0" xfId="0" applyFont="1" applyAlignment="1"/>
    <xf numFmtId="0" fontId="2" fillId="0" borderId="12" xfId="0" applyFont="1" applyBorder="1" applyAlignment="1"/>
    <xf numFmtId="0" fontId="2" fillId="0" borderId="27" xfId="0" applyFont="1" applyBorder="1" applyAlignment="1" applyProtection="1">
      <alignment horizontal="left"/>
      <protection locked="0"/>
    </xf>
    <xf numFmtId="0" fontId="0" fillId="0" borderId="27" xfId="0" applyBorder="1" applyAlignment="1" applyProtection="1">
      <alignment horizontal="left"/>
      <protection locked="0"/>
    </xf>
    <xf numFmtId="0" fontId="2" fillId="0" borderId="7" xfId="0" applyFont="1" applyBorder="1" applyAlignment="1" applyProtection="1">
      <alignment horizontal="left"/>
      <protection locked="0"/>
    </xf>
    <xf numFmtId="0" fontId="0" fillId="0" borderId="7" xfId="0" applyBorder="1" applyAlignment="1" applyProtection="1">
      <alignment horizontal="left"/>
      <protection locked="0"/>
    </xf>
    <xf numFmtId="0" fontId="0" fillId="0" borderId="5" xfId="0" applyBorder="1" applyAlignment="1"/>
    <xf numFmtId="0" fontId="2" fillId="0" borderId="12" xfId="0" applyFont="1" applyBorder="1" applyAlignment="1">
      <alignment shrinkToFit="1"/>
    </xf>
    <xf numFmtId="0" fontId="0" fillId="0" borderId="11" xfId="0" applyBorder="1" applyAlignment="1">
      <alignment shrinkToFit="1"/>
    </xf>
    <xf numFmtId="0" fontId="0" fillId="0" borderId="37" xfId="0" applyBorder="1" applyAlignment="1">
      <alignment shrinkToFit="1"/>
    </xf>
    <xf numFmtId="0" fontId="0" fillId="0" borderId="8" xfId="0" applyBorder="1" applyAlignment="1">
      <alignment shrinkToFit="1"/>
    </xf>
    <xf numFmtId="0" fontId="0" fillId="0" borderId="42" xfId="0" applyBorder="1" applyAlignment="1" applyProtection="1">
      <alignment horizontal="left"/>
      <protection locked="0"/>
    </xf>
    <xf numFmtId="0" fontId="0" fillId="0" borderId="39" xfId="0" applyBorder="1" applyAlignment="1" applyProtection="1">
      <alignment horizontal="left"/>
      <protection locked="0"/>
    </xf>
    <xf numFmtId="0" fontId="7" fillId="0" borderId="11" xfId="0" applyFont="1" applyBorder="1" applyAlignment="1">
      <alignment shrinkToFit="1"/>
    </xf>
    <xf numFmtId="0" fontId="8" fillId="0" borderId="0" xfId="0" applyFont="1" applyAlignment="1"/>
    <xf numFmtId="0" fontId="8" fillId="0" borderId="6" xfId="0" applyFont="1" applyBorder="1" applyAlignment="1"/>
    <xf numFmtId="0" fontId="8" fillId="0" borderId="16" xfId="0" applyFont="1" applyBorder="1" applyAlignment="1"/>
    <xf numFmtId="0" fontId="8" fillId="0" borderId="3" xfId="0" applyFont="1" applyBorder="1" applyAlignment="1"/>
    <xf numFmtId="0" fontId="8" fillId="0" borderId="26" xfId="0" applyFont="1" applyBorder="1" applyAlignment="1"/>
    <xf numFmtId="0" fontId="7" fillId="0" borderId="43" xfId="0" applyFont="1" applyBorder="1" applyAlignment="1">
      <alignment shrinkToFit="1"/>
    </xf>
    <xf numFmtId="0" fontId="7" fillId="0" borderId="8" xfId="0" applyFont="1" applyBorder="1" applyAlignment="1">
      <alignment shrinkToFit="1"/>
    </xf>
    <xf numFmtId="0" fontId="7" fillId="0" borderId="0" xfId="0" applyFont="1" applyAlignment="1"/>
    <xf numFmtId="0" fontId="9" fillId="0" borderId="1" xfId="0" applyFont="1" applyBorder="1">
      <alignment vertical="center"/>
    </xf>
    <xf numFmtId="0" fontId="0" fillId="0" borderId="7" xfId="0" applyBorder="1" applyAlignment="1">
      <alignment vertical="center" shrinkToFit="1"/>
    </xf>
    <xf numFmtId="0" fontId="9" fillId="0" borderId="2" xfId="0" applyFont="1" applyBorder="1">
      <alignment vertical="center"/>
    </xf>
    <xf numFmtId="0" fontId="3" fillId="0" borderId="5" xfId="0" applyFont="1" applyBorder="1">
      <alignment vertical="center"/>
    </xf>
    <xf numFmtId="0" fontId="0" fillId="0" borderId="1" xfId="0" applyBorder="1">
      <alignment vertical="center"/>
    </xf>
    <xf numFmtId="0" fontId="2" fillId="0" borderId="5" xfId="0" applyFont="1" applyBorder="1">
      <alignment vertical="center"/>
    </xf>
    <xf numFmtId="0" fontId="3" fillId="0" borderId="7" xfId="0" applyFont="1" applyBorder="1" applyAlignment="1">
      <alignment vertical="center" shrinkToFit="1"/>
    </xf>
    <xf numFmtId="0" fontId="3" fillId="0" borderId="11" xfId="0" applyFont="1" applyBorder="1" applyAlignment="1">
      <alignment vertical="center" shrinkToFit="1"/>
    </xf>
    <xf numFmtId="0" fontId="9" fillId="0" borderId="6" xfId="0" applyFont="1" applyBorder="1">
      <alignment vertical="center"/>
    </xf>
    <xf numFmtId="0" fontId="10" fillId="0" borderId="5" xfId="0" applyFont="1" applyBorder="1">
      <alignment vertical="center"/>
    </xf>
    <xf numFmtId="0" fontId="10" fillId="0" borderId="3" xfId="0" applyFont="1" applyBorder="1">
      <alignment vertical="center"/>
    </xf>
    <xf numFmtId="0" fontId="16" fillId="0" borderId="50" xfId="2" applyFont="1" applyBorder="1">
      <alignment vertical="center"/>
    </xf>
    <xf numFmtId="0" fontId="16" fillId="0" borderId="54" xfId="2" applyFont="1" applyBorder="1">
      <alignment vertical="center"/>
    </xf>
    <xf numFmtId="0" fontId="16" fillId="0" borderId="53" xfId="2" applyFont="1" applyBorder="1" applyAlignment="1">
      <alignment vertical="center" wrapText="1"/>
    </xf>
    <xf numFmtId="0" fontId="13" fillId="0" borderId="53" xfId="2" applyFont="1" applyBorder="1">
      <alignment vertical="center"/>
    </xf>
    <xf numFmtId="0" fontId="12" fillId="0" borderId="0" xfId="2">
      <alignment vertical="center"/>
    </xf>
    <xf numFmtId="0" fontId="16" fillId="0" borderId="56" xfId="2" applyFont="1" applyBorder="1">
      <alignment vertical="center"/>
    </xf>
    <xf numFmtId="0" fontId="16" fillId="0" borderId="59" xfId="2" applyFont="1" applyBorder="1">
      <alignment vertical="center"/>
    </xf>
    <xf numFmtId="0" fontId="16" fillId="0" borderId="58" xfId="2" applyFont="1" applyBorder="1">
      <alignment vertical="center"/>
    </xf>
    <xf numFmtId="0" fontId="16" fillId="0" borderId="60" xfId="2" applyFont="1" applyBorder="1">
      <alignment vertical="center"/>
    </xf>
    <xf numFmtId="0" fontId="16" fillId="0" borderId="62" xfId="2" applyFont="1" applyBorder="1">
      <alignment vertical="center"/>
    </xf>
    <xf numFmtId="0" fontId="16" fillId="0" borderId="61" xfId="2" applyFont="1" applyBorder="1" applyAlignment="1">
      <alignment horizontal="center" vertical="center"/>
    </xf>
    <xf numFmtId="0" fontId="13" fillId="0" borderId="56" xfId="2" applyFont="1" applyBorder="1">
      <alignment vertical="center"/>
    </xf>
    <xf numFmtId="0" fontId="13" fillId="0" borderId="63" xfId="2" applyFont="1" applyBorder="1">
      <alignment vertical="center"/>
    </xf>
    <xf numFmtId="0" fontId="13" fillId="0" borderId="61" xfId="2" applyFont="1" applyBorder="1">
      <alignment vertical="center"/>
    </xf>
    <xf numFmtId="0" fontId="13" fillId="0" borderId="52" xfId="2" applyFont="1" applyBorder="1">
      <alignment vertical="center"/>
    </xf>
    <xf numFmtId="0" fontId="17" fillId="0" borderId="19" xfId="2" applyFont="1" applyBorder="1">
      <alignment vertical="center"/>
    </xf>
    <xf numFmtId="0" fontId="17" fillId="0" borderId="64" xfId="2" applyFont="1" applyBorder="1">
      <alignment vertical="center"/>
    </xf>
    <xf numFmtId="49" fontId="18" fillId="0" borderId="19" xfId="2" applyNumberFormat="1" applyFont="1" applyBorder="1">
      <alignment vertical="center"/>
    </xf>
    <xf numFmtId="0" fontId="18" fillId="0" borderId="19" xfId="2" applyFont="1" applyBorder="1">
      <alignment vertical="center"/>
    </xf>
    <xf numFmtId="0" fontId="17" fillId="0" borderId="65" xfId="2" applyFont="1" applyBorder="1">
      <alignment vertical="center"/>
    </xf>
    <xf numFmtId="0" fontId="17" fillId="0" borderId="13" xfId="2" applyFont="1" applyBorder="1">
      <alignment vertical="center"/>
    </xf>
    <xf numFmtId="0" fontId="17" fillId="0" borderId="66" xfId="2" applyFont="1" applyBorder="1">
      <alignment vertical="center"/>
    </xf>
    <xf numFmtId="0" fontId="17" fillId="0" borderId="55" xfId="2" applyFont="1" applyBorder="1">
      <alignment vertical="center"/>
    </xf>
    <xf numFmtId="0" fontId="7" fillId="0" borderId="0" xfId="3" applyAlignment="1"/>
    <xf numFmtId="0" fontId="17" fillId="0" borderId="50" xfId="2" applyFont="1" applyBorder="1" applyAlignment="1">
      <alignment horizontal="center" vertical="center"/>
    </xf>
    <xf numFmtId="0" fontId="13" fillId="0" borderId="61" xfId="2" applyFont="1" applyBorder="1" applyAlignment="1">
      <alignment horizontal="center" vertical="center"/>
    </xf>
    <xf numFmtId="0" fontId="13" fillId="0" borderId="55" xfId="2" applyFont="1" applyBorder="1">
      <alignment vertical="center"/>
    </xf>
    <xf numFmtId="49" fontId="0" fillId="0" borderId="0" xfId="0" applyNumberFormat="1" applyAlignment="1" applyProtection="1">
      <alignment horizontal="left"/>
      <protection locked="0"/>
    </xf>
    <xf numFmtId="0" fontId="19" fillId="0" borderId="6" xfId="0" applyFont="1" applyBorder="1">
      <alignment vertical="center"/>
    </xf>
    <xf numFmtId="0" fontId="7" fillId="0" borderId="3" xfId="0" applyFont="1" applyBorder="1" applyAlignment="1"/>
    <xf numFmtId="0" fontId="7" fillId="0" borderId="6" xfId="0" applyFont="1" applyBorder="1" applyAlignment="1"/>
    <xf numFmtId="0" fontId="7" fillId="0" borderId="1" xfId="0" applyFont="1" applyBorder="1" applyAlignment="1"/>
    <xf numFmtId="0" fontId="21" fillId="0" borderId="8" xfId="0" applyFont="1" applyBorder="1" applyAlignment="1">
      <alignment shrinkToFit="1"/>
    </xf>
    <xf numFmtId="0" fontId="16" fillId="0" borderId="76" xfId="2" applyFont="1" applyBorder="1">
      <alignment vertical="center"/>
    </xf>
    <xf numFmtId="0" fontId="0" fillId="0" borderId="25" xfId="0" applyBorder="1" applyAlignment="1" applyProtection="1">
      <alignment horizontal="left"/>
      <protection locked="0"/>
    </xf>
    <xf numFmtId="0" fontId="0" fillId="0" borderId="41" xfId="0" applyBorder="1" applyAlignment="1" applyProtection="1">
      <alignment horizontal="left"/>
      <protection locked="0"/>
    </xf>
    <xf numFmtId="0" fontId="7" fillId="0" borderId="16" xfId="0" applyFont="1" applyBorder="1" applyAlignment="1"/>
    <xf numFmtId="0" fontId="20" fillId="0" borderId="10" xfId="0" applyFont="1" applyBorder="1" applyAlignment="1">
      <alignment shrinkToFit="1"/>
    </xf>
    <xf numFmtId="0" fontId="20" fillId="0" borderId="8" xfId="0" applyFont="1" applyBorder="1" applyAlignment="1">
      <alignment shrinkToFit="1"/>
    </xf>
    <xf numFmtId="0" fontId="2" fillId="0" borderId="25" xfId="0" applyFont="1" applyBorder="1" applyAlignment="1" applyProtection="1">
      <alignment horizontal="left"/>
      <protection locked="0"/>
    </xf>
    <xf numFmtId="0" fontId="8" fillId="0" borderId="28" xfId="0" applyFont="1" applyBorder="1" applyAlignment="1"/>
    <xf numFmtId="0" fontId="2" fillId="0" borderId="30" xfId="0" applyFont="1" applyBorder="1" applyAlignment="1" applyProtection="1">
      <alignment horizontal="left"/>
      <protection locked="0"/>
    </xf>
    <xf numFmtId="0" fontId="0" fillId="0" borderId="30" xfId="0" applyBorder="1" applyAlignment="1" applyProtection="1">
      <alignment horizontal="left"/>
      <protection locked="0"/>
    </xf>
    <xf numFmtId="0" fontId="0" fillId="0" borderId="44" xfId="0" applyBorder="1" applyAlignment="1" applyProtection="1">
      <alignment horizontal="left"/>
      <protection locked="0"/>
    </xf>
    <xf numFmtId="0" fontId="7" fillId="0" borderId="45" xfId="0" applyFont="1" applyBorder="1" applyAlignment="1">
      <alignment shrinkToFit="1"/>
    </xf>
    <xf numFmtId="0" fontId="8" fillId="0" borderId="28" xfId="0" applyFont="1" applyBorder="1" applyAlignment="1">
      <alignment shrinkToFit="1"/>
    </xf>
    <xf numFmtId="0" fontId="0" fillId="0" borderId="45" xfId="0" applyBorder="1" applyAlignment="1">
      <alignment shrinkToFit="1"/>
    </xf>
    <xf numFmtId="0" fontId="8" fillId="0" borderId="31" xfId="0" applyFont="1" applyBorder="1" applyAlignment="1"/>
    <xf numFmtId="0" fontId="7" fillId="0" borderId="47" xfId="0" applyFont="1" applyBorder="1" applyAlignment="1">
      <alignment shrinkToFit="1"/>
    </xf>
    <xf numFmtId="0" fontId="7" fillId="0" borderId="67" xfId="0" applyFont="1" applyBorder="1" applyAlignment="1"/>
    <xf numFmtId="0" fontId="0" fillId="0" borderId="69" xfId="0" applyBorder="1" applyAlignment="1">
      <alignment shrinkToFit="1"/>
    </xf>
    <xf numFmtId="0" fontId="7" fillId="0" borderId="35" xfId="0" applyFont="1" applyBorder="1" applyAlignment="1"/>
    <xf numFmtId="0" fontId="7" fillId="0" borderId="15" xfId="0" applyFont="1" applyBorder="1" applyAlignment="1">
      <alignment shrinkToFit="1"/>
    </xf>
    <xf numFmtId="0" fontId="7" fillId="0" borderId="72" xfId="0" applyFont="1" applyBorder="1" applyAlignment="1"/>
    <xf numFmtId="0" fontId="0" fillId="0" borderId="75" xfId="0" applyBorder="1" applyAlignment="1">
      <alignment shrinkToFit="1"/>
    </xf>
    <xf numFmtId="0" fontId="7" fillId="0" borderId="58" xfId="0" applyFont="1" applyBorder="1" applyAlignment="1"/>
    <xf numFmtId="0" fontId="0" fillId="0" borderId="15" xfId="0" applyBorder="1" applyAlignment="1">
      <alignment shrinkToFit="1"/>
    </xf>
    <xf numFmtId="0" fontId="7" fillId="0" borderId="0" xfId="0" applyFont="1" applyFill="1" applyBorder="1" applyAlignment="1"/>
    <xf numFmtId="0" fontId="22" fillId="0" borderId="6" xfId="0" applyFont="1" applyBorder="1">
      <alignment vertical="center"/>
    </xf>
    <xf numFmtId="0" fontId="18" fillId="0" borderId="19" xfId="2" applyNumberFormat="1" applyFont="1" applyBorder="1">
      <alignment vertical="center"/>
    </xf>
    <xf numFmtId="0" fontId="7" fillId="0" borderId="15" xfId="0" applyFont="1" applyBorder="1" applyAlignment="1" applyProtection="1">
      <alignment horizontal="left" shrinkToFit="1"/>
      <protection locked="0"/>
    </xf>
    <xf numFmtId="0" fontId="0" fillId="0" borderId="12" xfId="0" applyBorder="1" applyAlignment="1" applyProtection="1">
      <alignment horizontal="left" shrinkToFit="1"/>
      <protection locked="0"/>
    </xf>
    <xf numFmtId="0" fontId="0" fillId="0" borderId="35" xfId="0" applyBorder="1" applyAlignment="1" applyProtection="1">
      <alignment horizontal="left" shrinkToFit="1"/>
      <protection locked="0"/>
    </xf>
    <xf numFmtId="0" fontId="7" fillId="0" borderId="15" xfId="0" applyFont="1" applyBorder="1" applyAlignment="1" applyProtection="1">
      <alignment horizontal="left"/>
      <protection locked="0"/>
    </xf>
    <xf numFmtId="0" fontId="0" fillId="0" borderId="12" xfId="0" applyBorder="1" applyAlignment="1" applyProtection="1">
      <alignment horizontal="left"/>
      <protection locked="0"/>
    </xf>
    <xf numFmtId="0" fontId="0" fillId="0" borderId="35" xfId="0" applyBorder="1" applyAlignment="1" applyProtection="1">
      <alignment horizontal="left"/>
      <protection locked="0"/>
    </xf>
    <xf numFmtId="0" fontId="7" fillId="0" borderId="17" xfId="1" applyFont="1" applyBorder="1" applyAlignment="1" applyProtection="1">
      <alignment horizontal="left"/>
      <protection locked="0"/>
    </xf>
    <xf numFmtId="0" fontId="7" fillId="0" borderId="18" xfId="0" applyFont="1" applyBorder="1" applyAlignment="1" applyProtection="1">
      <alignment horizontal="left"/>
      <protection locked="0"/>
    </xf>
    <xf numFmtId="0" fontId="7" fillId="0" borderId="36" xfId="0" applyFont="1" applyBorder="1" applyAlignment="1" applyProtection="1">
      <alignment horizontal="left"/>
      <protection locked="0"/>
    </xf>
    <xf numFmtId="0" fontId="7" fillId="0" borderId="24" xfId="0" applyFont="1" applyBorder="1" applyAlignment="1" applyProtection="1">
      <alignment horizontal="left"/>
      <protection locked="0"/>
    </xf>
    <xf numFmtId="0" fontId="0" fillId="0" borderId="25" xfId="0" applyBorder="1" applyAlignment="1" applyProtection="1">
      <alignment horizontal="left"/>
      <protection locked="0"/>
    </xf>
    <xf numFmtId="0" fontId="0" fillId="0" borderId="41" xfId="0" applyBorder="1" applyAlignment="1" applyProtection="1">
      <alignment horizontal="left"/>
      <protection locked="0"/>
    </xf>
    <xf numFmtId="0" fontId="7" fillId="0" borderId="19" xfId="0" applyFont="1" applyBorder="1" applyAlignment="1" applyProtection="1">
      <alignment horizontal="left"/>
      <protection locked="0"/>
    </xf>
    <xf numFmtId="0" fontId="0" fillId="0" borderId="20" xfId="0" applyBorder="1" applyAlignment="1" applyProtection="1">
      <alignment horizontal="left"/>
      <protection locked="0"/>
    </xf>
    <xf numFmtId="0" fontId="0" fillId="0" borderId="38" xfId="0" applyBorder="1" applyAlignment="1" applyProtection="1">
      <alignment horizontal="left"/>
      <protection locked="0"/>
    </xf>
    <xf numFmtId="0" fontId="7" fillId="0" borderId="21" xfId="0" applyFont="1" applyBorder="1" applyAlignment="1" applyProtection="1">
      <alignment horizontal="left"/>
      <protection locked="0"/>
    </xf>
    <xf numFmtId="0" fontId="0" fillId="0" borderId="7" xfId="0" applyBorder="1" applyAlignment="1" applyProtection="1">
      <alignment horizontal="left"/>
      <protection locked="0"/>
    </xf>
    <xf numFmtId="0" fontId="0" fillId="0" borderId="39" xfId="0" applyBorder="1" applyAlignment="1" applyProtection="1">
      <alignment horizontal="left"/>
      <protection locked="0"/>
    </xf>
    <xf numFmtId="0" fontId="0" fillId="0" borderId="1" xfId="0" applyBorder="1" applyAlignment="1"/>
    <xf numFmtId="0" fontId="0" fillId="0" borderId="2" xfId="0" applyBorder="1" applyAlignment="1"/>
    <xf numFmtId="0" fontId="0" fillId="0" borderId="9" xfId="0" applyBorder="1" applyAlignment="1"/>
    <xf numFmtId="49" fontId="7" fillId="0" borderId="13" xfId="0" applyNumberFormat="1" applyFont="1" applyBorder="1" applyAlignment="1" applyProtection="1">
      <alignment horizontal="left"/>
      <protection locked="0"/>
    </xf>
    <xf numFmtId="49" fontId="0" fillId="0" borderId="14" xfId="0" applyNumberFormat="1" applyBorder="1" applyAlignment="1" applyProtection="1">
      <alignment horizontal="left"/>
      <protection locked="0"/>
    </xf>
    <xf numFmtId="49" fontId="0" fillId="0" borderId="34" xfId="0" applyNumberFormat="1" applyBorder="1" applyAlignment="1" applyProtection="1">
      <alignment horizontal="left"/>
      <protection locked="0"/>
    </xf>
    <xf numFmtId="49" fontId="7" fillId="0" borderId="15" xfId="0" applyNumberFormat="1" applyFont="1" applyBorder="1" applyAlignment="1" applyProtection="1">
      <alignment horizontal="left"/>
      <protection locked="0"/>
    </xf>
    <xf numFmtId="49" fontId="0" fillId="0" borderId="12" xfId="0" applyNumberFormat="1" applyBorder="1" applyAlignment="1" applyProtection="1">
      <alignment horizontal="left"/>
      <protection locked="0"/>
    </xf>
    <xf numFmtId="49" fontId="0" fillId="0" borderId="35" xfId="0" applyNumberFormat="1" applyBorder="1" applyAlignment="1" applyProtection="1">
      <alignment horizontal="left"/>
      <protection locked="0"/>
    </xf>
    <xf numFmtId="49" fontId="7" fillId="0" borderId="15" xfId="0" applyNumberFormat="1" applyFont="1" applyBorder="1" applyAlignment="1" applyProtection="1">
      <alignment horizontal="left" shrinkToFit="1"/>
      <protection locked="0"/>
    </xf>
    <xf numFmtId="49" fontId="0" fillId="0" borderId="12" xfId="0" applyNumberFormat="1" applyBorder="1" applyAlignment="1" applyProtection="1">
      <alignment horizontal="left" shrinkToFit="1"/>
      <protection locked="0"/>
    </xf>
    <xf numFmtId="49" fontId="0" fillId="0" borderId="35" xfId="0" applyNumberFormat="1" applyBorder="1" applyAlignment="1" applyProtection="1">
      <alignment horizontal="left" shrinkToFit="1"/>
      <protection locked="0"/>
    </xf>
    <xf numFmtId="49" fontId="7" fillId="0" borderId="17" xfId="0" applyNumberFormat="1" applyFont="1" applyBorder="1" applyAlignment="1" applyProtection="1">
      <alignment horizontal="left" shrinkToFit="1"/>
      <protection locked="0"/>
    </xf>
    <xf numFmtId="49" fontId="0" fillId="0" borderId="18" xfId="0" applyNumberFormat="1" applyBorder="1" applyAlignment="1" applyProtection="1">
      <alignment horizontal="left" shrinkToFit="1"/>
      <protection locked="0"/>
    </xf>
    <xf numFmtId="49" fontId="0" fillId="0" borderId="36" xfId="0" applyNumberFormat="1" applyBorder="1" applyAlignment="1" applyProtection="1">
      <alignment horizontal="left" shrinkToFit="1"/>
      <protection locked="0"/>
    </xf>
    <xf numFmtId="49" fontId="7" fillId="0" borderId="70" xfId="0" applyNumberFormat="1" applyFont="1" applyBorder="1" applyAlignment="1" applyProtection="1">
      <alignment horizontal="left"/>
      <protection locked="0"/>
    </xf>
    <xf numFmtId="49" fontId="0" fillId="0" borderId="60" xfId="0" applyNumberFormat="1" applyBorder="1" applyAlignment="1" applyProtection="1">
      <alignment horizontal="left"/>
      <protection locked="0"/>
    </xf>
    <xf numFmtId="49" fontId="0" fillId="0" borderId="71" xfId="0" applyNumberFormat="1" applyBorder="1" applyAlignment="1" applyProtection="1">
      <alignment horizontal="left"/>
      <protection locked="0"/>
    </xf>
    <xf numFmtId="49" fontId="7" fillId="0" borderId="21" xfId="0" applyNumberFormat="1" applyFont="1" applyBorder="1" applyAlignment="1" applyProtection="1">
      <alignment horizontal="left"/>
      <protection locked="0"/>
    </xf>
    <xf numFmtId="49" fontId="0" fillId="0" borderId="7" xfId="0" applyNumberFormat="1" applyBorder="1" applyAlignment="1" applyProtection="1">
      <alignment horizontal="left"/>
      <protection locked="0"/>
    </xf>
    <xf numFmtId="49" fontId="0" fillId="0" borderId="39" xfId="0" applyNumberFormat="1" applyBorder="1" applyAlignment="1" applyProtection="1">
      <alignment horizontal="left"/>
      <protection locked="0"/>
    </xf>
    <xf numFmtId="49" fontId="7" fillId="0" borderId="73" xfId="0" applyNumberFormat="1" applyFont="1" applyBorder="1" applyAlignment="1" applyProtection="1">
      <alignment horizontal="left"/>
      <protection locked="0"/>
    </xf>
    <xf numFmtId="49" fontId="0" fillId="0" borderId="0" xfId="0" applyNumberFormat="1" applyAlignment="1" applyProtection="1">
      <alignment horizontal="left"/>
      <protection locked="0"/>
    </xf>
    <xf numFmtId="49" fontId="0" fillId="0" borderId="74" xfId="0" applyNumberFormat="1" applyBorder="1" applyAlignment="1" applyProtection="1">
      <alignment horizontal="left"/>
      <protection locked="0"/>
    </xf>
    <xf numFmtId="0" fontId="5" fillId="0" borderId="17" xfId="1" applyBorder="1" applyAlignment="1" applyProtection="1">
      <alignment horizontal="left"/>
      <protection locked="0"/>
    </xf>
    <xf numFmtId="0" fontId="0" fillId="0" borderId="18" xfId="0" applyBorder="1" applyAlignment="1" applyProtection="1">
      <alignment horizontal="left"/>
      <protection locked="0"/>
    </xf>
    <xf numFmtId="0" fontId="0" fillId="0" borderId="36" xfId="0" applyBorder="1" applyAlignment="1" applyProtection="1">
      <alignment horizontal="left"/>
      <protection locked="0"/>
    </xf>
    <xf numFmtId="0" fontId="7" fillId="0" borderId="22" xfId="0" applyFont="1" applyBorder="1" applyAlignment="1" applyProtection="1">
      <alignment horizontal="left"/>
      <protection locked="0"/>
    </xf>
    <xf numFmtId="0" fontId="0" fillId="0" borderId="23" xfId="0" applyBorder="1" applyAlignment="1" applyProtection="1">
      <alignment horizontal="left"/>
      <protection locked="0"/>
    </xf>
    <xf numFmtId="0" fontId="0" fillId="0" borderId="40" xfId="0" applyBorder="1" applyAlignment="1" applyProtection="1">
      <alignment horizontal="left"/>
      <protection locked="0"/>
    </xf>
    <xf numFmtId="0" fontId="7" fillId="0" borderId="24" xfId="0" applyFont="1" applyBorder="1" applyAlignment="1" applyProtection="1">
      <alignment horizontal="center"/>
      <protection locked="0"/>
    </xf>
    <xf numFmtId="0" fontId="0" fillId="0" borderId="25" xfId="0" applyBorder="1" applyAlignment="1" applyProtection="1">
      <alignment horizontal="center"/>
      <protection locked="0"/>
    </xf>
    <xf numFmtId="49" fontId="7" fillId="0" borderId="68" xfId="0" applyNumberFormat="1" applyFont="1" applyBorder="1" applyAlignment="1" applyProtection="1">
      <alignment horizontal="left"/>
      <protection locked="0"/>
    </xf>
    <xf numFmtId="49" fontId="0" fillId="0" borderId="27" xfId="0" applyNumberFormat="1" applyBorder="1" applyAlignment="1" applyProtection="1">
      <alignment horizontal="left"/>
      <protection locked="0"/>
    </xf>
    <xf numFmtId="49" fontId="0" fillId="0" borderId="42" xfId="0" applyNumberFormat="1" applyBorder="1" applyAlignment="1" applyProtection="1">
      <alignment horizontal="left"/>
      <protection locked="0"/>
    </xf>
    <xf numFmtId="0" fontId="0" fillId="0" borderId="29" xfId="0" applyBorder="1" applyAlignment="1" applyProtection="1">
      <alignment horizontal="center"/>
      <protection locked="0"/>
    </xf>
    <xf numFmtId="0" fontId="0" fillId="0" borderId="30" xfId="0" applyBorder="1" applyAlignment="1" applyProtection="1">
      <alignment horizontal="center"/>
      <protection locked="0"/>
    </xf>
    <xf numFmtId="0" fontId="7" fillId="0" borderId="29" xfId="0" applyFont="1" applyBorder="1" applyAlignment="1" applyProtection="1">
      <alignment horizontal="left"/>
      <protection locked="0"/>
    </xf>
    <xf numFmtId="0" fontId="0" fillId="0" borderId="30" xfId="0" applyBorder="1" applyAlignment="1" applyProtection="1">
      <alignment horizontal="left"/>
      <protection locked="0"/>
    </xf>
    <xf numFmtId="0" fontId="0" fillId="0" borderId="44" xfId="0" applyBorder="1" applyAlignment="1" applyProtection="1">
      <alignment horizontal="left"/>
      <protection locked="0"/>
    </xf>
    <xf numFmtId="49" fontId="7" fillId="0" borderId="32" xfId="0" applyNumberFormat="1" applyFont="1" applyBorder="1" applyAlignment="1" applyProtection="1">
      <alignment horizontal="left"/>
      <protection locked="0"/>
    </xf>
    <xf numFmtId="49" fontId="0" fillId="0" borderId="33" xfId="0" applyNumberFormat="1" applyBorder="1" applyAlignment="1" applyProtection="1">
      <alignment horizontal="left"/>
      <protection locked="0"/>
    </xf>
    <xf numFmtId="49" fontId="0" fillId="0" borderId="46" xfId="0" applyNumberFormat="1" applyBorder="1" applyAlignment="1" applyProtection="1">
      <alignment horizontal="left"/>
      <protection locked="0"/>
    </xf>
    <xf numFmtId="0" fontId="0" fillId="0" borderId="24" xfId="0" applyBorder="1" applyAlignment="1" applyProtection="1">
      <alignment horizontal="center"/>
      <protection locked="0"/>
    </xf>
    <xf numFmtId="0" fontId="0" fillId="0" borderId="21" xfId="0" applyBorder="1" applyAlignment="1" applyProtection="1">
      <alignment horizontal="center"/>
      <protection locked="0"/>
    </xf>
    <xf numFmtId="0" fontId="0" fillId="0" borderId="7" xfId="0" applyBorder="1" applyAlignment="1" applyProtection="1">
      <alignment horizontal="center"/>
      <protection locked="0"/>
    </xf>
    <xf numFmtId="0" fontId="7" fillId="0" borderId="19" xfId="0" applyFont="1" applyBorder="1" applyAlignment="1" applyProtection="1">
      <alignment horizontal="left" shrinkToFit="1"/>
      <protection locked="0"/>
    </xf>
    <xf numFmtId="0" fontId="0" fillId="0" borderId="20" xfId="0" applyBorder="1" applyAlignment="1" applyProtection="1">
      <alignment horizontal="left" shrinkToFit="1"/>
      <protection locked="0"/>
    </xf>
    <xf numFmtId="0" fontId="0" fillId="0" borderId="38" xfId="0" applyBorder="1" applyAlignment="1" applyProtection="1">
      <alignment horizontal="left" shrinkToFit="1"/>
      <protection locked="0"/>
    </xf>
    <xf numFmtId="0" fontId="1" fillId="0" borderId="4" xfId="0" applyFont="1" applyBorder="1" applyAlignment="1">
      <alignment horizontal="center" vertical="center"/>
    </xf>
    <xf numFmtId="0" fontId="11" fillId="0" borderId="7" xfId="0" applyFont="1" applyBorder="1" applyAlignment="1">
      <alignment horizontal="center" vertical="center" shrinkToFi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0" xfId="0" applyFont="1" applyAlignment="1">
      <alignment vertical="center" shrinkToFit="1"/>
    </xf>
    <xf numFmtId="0" fontId="3" fillId="0" borderId="8" xfId="0" applyFont="1" applyBorder="1" applyAlignment="1">
      <alignment horizontal="center" vertical="center"/>
    </xf>
    <xf numFmtId="0" fontId="3" fillId="0" borderId="0" xfId="0" applyFont="1" applyAlignment="1">
      <alignment horizontal="center" vertical="center" shrinkToFit="1"/>
    </xf>
    <xf numFmtId="0" fontId="3" fillId="0" borderId="3" xfId="0" applyFont="1" applyBorder="1" applyAlignment="1">
      <alignment horizontal="center" vertical="center" shrinkToFit="1"/>
    </xf>
    <xf numFmtId="0" fontId="3" fillId="0" borderId="4" xfId="0" applyFont="1" applyBorder="1" applyAlignment="1">
      <alignment horizontal="center" vertical="center" shrinkToFit="1"/>
    </xf>
    <xf numFmtId="0" fontId="3" fillId="0" borderId="8" xfId="0" applyFont="1" applyBorder="1" applyAlignment="1">
      <alignment horizontal="center" vertical="center" shrinkToFit="1"/>
    </xf>
    <xf numFmtId="0" fontId="3" fillId="0" borderId="0" xfId="0" applyFont="1" applyAlignment="1">
      <alignment horizontal="center" vertical="center"/>
    </xf>
    <xf numFmtId="0" fontId="4" fillId="0" borderId="5" xfId="0" applyFont="1" applyBorder="1" applyAlignment="1">
      <alignment horizontal="center" vertical="center" wrapText="1"/>
    </xf>
    <xf numFmtId="0" fontId="4" fillId="0" borderId="0" xfId="0" applyFont="1" applyAlignment="1">
      <alignment horizontal="center" vertical="center"/>
    </xf>
    <xf numFmtId="0" fontId="3" fillId="0" borderId="4" xfId="0" applyFont="1" applyBorder="1" applyAlignment="1">
      <alignment vertical="center" shrinkToFit="1"/>
    </xf>
    <xf numFmtId="0" fontId="3" fillId="0" borderId="7" xfId="0" applyFont="1" applyBorder="1" applyAlignment="1">
      <alignment vertical="center" shrinkToFit="1"/>
    </xf>
    <xf numFmtId="0" fontId="7" fillId="0" borderId="0" xfId="0" applyFont="1" applyAlignment="1">
      <alignment horizontal="center" vertical="center"/>
    </xf>
    <xf numFmtId="0" fontId="3" fillId="0" borderId="7" xfId="0" applyFont="1" applyBorder="1" applyAlignment="1">
      <alignment horizontal="center" vertical="center" shrinkToFit="1"/>
    </xf>
    <xf numFmtId="0" fontId="9" fillId="0" borderId="6" xfId="0" applyFont="1" applyBorder="1" applyAlignment="1">
      <alignment horizontal="center" vertical="center" shrinkToFit="1"/>
    </xf>
    <xf numFmtId="0" fontId="9" fillId="0" borderId="7" xfId="0" applyFont="1" applyBorder="1" applyAlignment="1">
      <alignment horizontal="center" vertical="center" shrinkToFit="1"/>
    </xf>
    <xf numFmtId="0" fontId="0" fillId="0" borderId="7" xfId="0" applyBorder="1" applyAlignment="1">
      <alignment vertical="center" shrinkToFit="1"/>
    </xf>
    <xf numFmtId="0" fontId="3" fillId="0" borderId="2" xfId="0" applyFont="1" applyBorder="1" applyAlignment="1">
      <alignment horizontal="left" vertical="center" shrinkToFit="1"/>
    </xf>
    <xf numFmtId="0" fontId="3" fillId="0" borderId="11" xfId="0" applyFont="1" applyBorder="1" applyAlignment="1">
      <alignment horizontal="center" vertical="center" shrinkToFit="1"/>
    </xf>
    <xf numFmtId="0" fontId="16" fillId="0" borderId="53" xfId="2" applyFont="1" applyBorder="1" applyAlignment="1">
      <alignment horizontal="center" vertical="center" wrapText="1"/>
    </xf>
    <xf numFmtId="0" fontId="16" fillId="0" borderId="61" xfId="2" applyFont="1" applyBorder="1" applyAlignment="1">
      <alignment horizontal="center" vertical="center"/>
    </xf>
    <xf numFmtId="0" fontId="13" fillId="0" borderId="55" xfId="2" applyFont="1" applyBorder="1">
      <alignment vertical="center"/>
    </xf>
    <xf numFmtId="0" fontId="16" fillId="0" borderId="49" xfId="2" applyFont="1" applyBorder="1">
      <alignment vertical="center"/>
    </xf>
    <xf numFmtId="0" fontId="16" fillId="0" borderId="50" xfId="2" applyFont="1" applyBorder="1">
      <alignment vertical="center"/>
    </xf>
    <xf numFmtId="0" fontId="13" fillId="0" borderId="13" xfId="2" applyFont="1" applyBorder="1">
      <alignment vertical="center"/>
    </xf>
    <xf numFmtId="0" fontId="13" fillId="0" borderId="56" xfId="2" applyFont="1" applyBorder="1">
      <alignment vertical="center"/>
    </xf>
    <xf numFmtId="0" fontId="15" fillId="0" borderId="48" xfId="2" applyFont="1" applyBorder="1" applyAlignment="1">
      <alignment vertical="center" wrapText="1"/>
    </xf>
    <xf numFmtId="0" fontId="15" fillId="0" borderId="57" xfId="2" applyFont="1" applyBorder="1" applyAlignment="1">
      <alignment vertical="center" wrapText="1"/>
    </xf>
    <xf numFmtId="0" fontId="16" fillId="0" borderId="13" xfId="2" applyFont="1" applyBorder="1">
      <alignment vertical="center"/>
    </xf>
    <xf numFmtId="0" fontId="16" fillId="0" borderId="56" xfId="2" applyFont="1" applyBorder="1">
      <alignment vertical="center"/>
    </xf>
    <xf numFmtId="0" fontId="16" fillId="0" borderId="34" xfId="2" applyFont="1" applyBorder="1">
      <alignment vertical="center"/>
    </xf>
    <xf numFmtId="0" fontId="16" fillId="0" borderId="58" xfId="2" applyFont="1" applyBorder="1">
      <alignment vertical="center"/>
    </xf>
    <xf numFmtId="0" fontId="16" fillId="0" borderId="14" xfId="2" applyFont="1" applyBorder="1">
      <alignment vertical="center"/>
    </xf>
    <xf numFmtId="0" fontId="16" fillId="0" borderId="51" xfId="2" applyFont="1" applyBorder="1">
      <alignment vertical="center"/>
    </xf>
  </cellXfs>
  <cellStyles count="4">
    <cellStyle name="ハイパーリンク" xfId="1" builtinId="8"/>
    <cellStyle name="標準" xfId="0" builtinId="0"/>
    <cellStyle name="標準 2" xfId="3" xr:uid="{00000000-0005-0000-0000-000002000000}"/>
    <cellStyle name="標準 3" xfId="2" xr:uid="{00000000-0005-0000-0000-000003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Times New Roman"/>
        <a:font script="Jpan" typeface="ＭＳ Ｐゴシック"/>
        <a:font script="Khmr" typeface="MoolBoran"/>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Times New Roman"/>
        <a:font script="Yiii" typeface="Microsoft Yi Baiti"/>
      </a:majorFont>
      <a:minorFont>
        <a:latin typeface="Calibri"/>
        <a:ea typeface=""/>
        <a:cs typeface=""/>
        <a:font script="Arab" typeface="Arial"/>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Arial"/>
        <a:font script="Jpan" typeface="ＭＳ Ｐゴシック"/>
        <a:font script="Khmr" typeface="DaunPenh"/>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Arial"/>
        <a:font script="Yiii" typeface="Microsoft Yi Baiti"/>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56"/>
  <sheetViews>
    <sheetView tabSelected="1" view="pageBreakPreview" zoomScale="145" zoomScaleSheetLayoutView="145" workbookViewId="0">
      <selection activeCell="A54" sqref="A54"/>
    </sheetView>
  </sheetViews>
  <sheetFormatPr defaultColWidth="9" defaultRowHeight="13.5" x14ac:dyDescent="0.15"/>
  <cols>
    <col min="1" max="1" width="37.625" customWidth="1"/>
    <col min="2" max="11" width="6.625" customWidth="1"/>
    <col min="12" max="12" width="28.125" style="21" customWidth="1"/>
  </cols>
  <sheetData>
    <row r="1" spans="1:12" ht="18.75" x14ac:dyDescent="0.2">
      <c r="A1" s="22" t="s">
        <v>144</v>
      </c>
    </row>
    <row r="2" spans="1:12" x14ac:dyDescent="0.15">
      <c r="A2" s="23" t="s">
        <v>0</v>
      </c>
    </row>
    <row r="3" spans="1:12" x14ac:dyDescent="0.15">
      <c r="A3" s="37" t="s">
        <v>118</v>
      </c>
    </row>
    <row r="4" spans="1:12" ht="14.25" thickBot="1" x14ac:dyDescent="0.2">
      <c r="A4" s="24" t="s">
        <v>1</v>
      </c>
      <c r="B4" s="134"/>
      <c r="C4" s="135"/>
      <c r="D4" s="135"/>
      <c r="E4" s="135"/>
      <c r="F4" s="135"/>
      <c r="G4" s="135"/>
      <c r="H4" s="135"/>
      <c r="I4" s="135"/>
      <c r="J4" s="135"/>
      <c r="K4" s="136"/>
      <c r="L4" s="30" t="s">
        <v>2</v>
      </c>
    </row>
    <row r="5" spans="1:12" x14ac:dyDescent="0.15">
      <c r="A5" s="38" t="s">
        <v>3</v>
      </c>
      <c r="B5" s="137"/>
      <c r="C5" s="138"/>
      <c r="D5" s="138"/>
      <c r="E5" s="138"/>
      <c r="F5" s="138"/>
      <c r="G5" s="138"/>
      <c r="H5" s="138"/>
      <c r="I5" s="138"/>
      <c r="J5" s="138"/>
      <c r="K5" s="139"/>
      <c r="L5" s="36" t="s">
        <v>62</v>
      </c>
    </row>
    <row r="6" spans="1:12" x14ac:dyDescent="0.15">
      <c r="A6" s="38" t="s">
        <v>4</v>
      </c>
      <c r="B6" s="140"/>
      <c r="C6" s="141"/>
      <c r="D6" s="141"/>
      <c r="E6" s="141"/>
      <c r="F6" s="141"/>
      <c r="G6" s="141"/>
      <c r="H6" s="141"/>
      <c r="I6" s="141"/>
      <c r="J6" s="141"/>
      <c r="K6" s="142"/>
      <c r="L6" s="36" t="s">
        <v>60</v>
      </c>
    </row>
    <row r="7" spans="1:12" x14ac:dyDescent="0.15">
      <c r="A7" s="38" t="s">
        <v>5</v>
      </c>
      <c r="B7" s="143"/>
      <c r="C7" s="144"/>
      <c r="D7" s="144"/>
      <c r="E7" s="144"/>
      <c r="F7" s="144"/>
      <c r="G7" s="144"/>
      <c r="H7" s="144"/>
      <c r="I7" s="144"/>
      <c r="J7" s="144"/>
      <c r="K7" s="145"/>
      <c r="L7" s="36" t="s">
        <v>61</v>
      </c>
    </row>
    <row r="8" spans="1:12" ht="14.25" thickBot="1" x14ac:dyDescent="0.2">
      <c r="A8" s="39" t="s">
        <v>6</v>
      </c>
      <c r="B8" s="146"/>
      <c r="C8" s="147"/>
      <c r="D8" s="147"/>
      <c r="E8" s="147"/>
      <c r="F8" s="147"/>
      <c r="G8" s="147"/>
      <c r="H8" s="147"/>
      <c r="I8" s="147"/>
      <c r="J8" s="147"/>
      <c r="K8" s="148"/>
      <c r="L8" s="32"/>
    </row>
    <row r="9" spans="1:12" ht="14.25" thickTop="1" x14ac:dyDescent="0.15">
      <c r="A9" s="38" t="s">
        <v>71</v>
      </c>
      <c r="B9" s="143"/>
      <c r="C9" s="144"/>
      <c r="D9" s="144"/>
      <c r="E9" s="144"/>
      <c r="F9" s="144"/>
      <c r="G9" s="144"/>
      <c r="H9" s="144"/>
      <c r="I9" s="144"/>
      <c r="J9" s="144"/>
      <c r="K9" s="145"/>
      <c r="L9" s="36" t="s">
        <v>116</v>
      </c>
    </row>
    <row r="10" spans="1:12" ht="14.25" thickBot="1" x14ac:dyDescent="0.2">
      <c r="A10" s="39" t="s">
        <v>70</v>
      </c>
      <c r="B10" s="146"/>
      <c r="C10" s="147"/>
      <c r="D10" s="147"/>
      <c r="E10" s="147"/>
      <c r="F10" s="147"/>
      <c r="G10" s="147"/>
      <c r="H10" s="147"/>
      <c r="I10" s="147"/>
      <c r="J10" s="147"/>
      <c r="K10" s="148"/>
      <c r="L10" s="32" t="s">
        <v>117</v>
      </c>
    </row>
    <row r="11" spans="1:12" ht="14.25" thickTop="1" x14ac:dyDescent="0.15">
      <c r="A11" s="40" t="s">
        <v>7</v>
      </c>
      <c r="B11" s="128"/>
      <c r="C11" s="129"/>
      <c r="D11" s="129"/>
      <c r="E11" s="129"/>
      <c r="F11" s="129"/>
      <c r="G11" s="129"/>
      <c r="H11" s="129"/>
      <c r="I11" s="129"/>
      <c r="J11" s="129"/>
      <c r="K11" s="130"/>
      <c r="L11" s="33" t="s">
        <v>8</v>
      </c>
    </row>
    <row r="12" spans="1:12" x14ac:dyDescent="0.15">
      <c r="A12" s="38" t="s">
        <v>9</v>
      </c>
      <c r="B12" s="119"/>
      <c r="C12" s="120"/>
      <c r="D12" s="120"/>
      <c r="E12" s="120"/>
      <c r="F12" s="120"/>
      <c r="G12" s="120"/>
      <c r="H12" s="120"/>
      <c r="I12" s="120"/>
      <c r="J12" s="120"/>
      <c r="K12" s="121"/>
      <c r="L12" s="31"/>
    </row>
    <row r="13" spans="1:12" x14ac:dyDescent="0.15">
      <c r="A13" s="38" t="s">
        <v>10</v>
      </c>
      <c r="B13" s="116"/>
      <c r="C13" s="117"/>
      <c r="D13" s="117"/>
      <c r="E13" s="117"/>
      <c r="F13" s="117"/>
      <c r="G13" s="117"/>
      <c r="H13" s="117"/>
      <c r="I13" s="117"/>
      <c r="J13" s="117"/>
      <c r="K13" s="118"/>
      <c r="L13" s="31" t="s">
        <v>11</v>
      </c>
    </row>
    <row r="14" spans="1:12" x14ac:dyDescent="0.15">
      <c r="A14" s="38" t="s">
        <v>12</v>
      </c>
      <c r="B14" s="131"/>
      <c r="C14" s="132"/>
      <c r="D14" s="132"/>
      <c r="E14" s="132"/>
      <c r="F14" s="132"/>
      <c r="G14" s="132"/>
      <c r="H14" s="132"/>
      <c r="I14" s="132"/>
      <c r="J14" s="132"/>
      <c r="K14" s="133"/>
      <c r="L14" s="31" t="s">
        <v>13</v>
      </c>
    </row>
    <row r="15" spans="1:12" x14ac:dyDescent="0.15">
      <c r="A15" s="38" t="s">
        <v>14</v>
      </c>
      <c r="B15" s="119"/>
      <c r="C15" s="120"/>
      <c r="D15" s="120"/>
      <c r="E15" s="120"/>
      <c r="F15" s="120"/>
      <c r="G15" s="120"/>
      <c r="H15" s="120"/>
      <c r="I15" s="120"/>
      <c r="J15" s="120"/>
      <c r="K15" s="121"/>
      <c r="L15" s="31" t="s">
        <v>15</v>
      </c>
    </row>
    <row r="16" spans="1:12" x14ac:dyDescent="0.15">
      <c r="A16" s="38" t="s">
        <v>16</v>
      </c>
      <c r="B16" s="116"/>
      <c r="C16" s="117"/>
      <c r="D16" s="117"/>
      <c r="E16" s="117"/>
      <c r="F16" s="117"/>
      <c r="G16" s="117"/>
      <c r="H16" s="117"/>
      <c r="I16" s="117"/>
      <c r="J16" s="117"/>
      <c r="K16" s="118"/>
      <c r="L16" s="31" t="s">
        <v>17</v>
      </c>
    </row>
    <row r="17" spans="1:12" x14ac:dyDescent="0.15">
      <c r="A17" s="38" t="s">
        <v>18</v>
      </c>
      <c r="B17" s="119"/>
      <c r="C17" s="120"/>
      <c r="D17" s="120"/>
      <c r="E17" s="120"/>
      <c r="F17" s="120"/>
      <c r="G17" s="120"/>
      <c r="H17" s="120"/>
      <c r="I17" s="120"/>
      <c r="J17" s="120"/>
      <c r="K17" s="121"/>
      <c r="L17" s="31" t="s">
        <v>15</v>
      </c>
    </row>
    <row r="18" spans="1:12" ht="14.25" thickBot="1" x14ac:dyDescent="0.2">
      <c r="A18" s="39" t="s">
        <v>19</v>
      </c>
      <c r="B18" s="122"/>
      <c r="C18" s="123"/>
      <c r="D18" s="123"/>
      <c r="E18" s="123"/>
      <c r="F18" s="123"/>
      <c r="G18" s="123"/>
      <c r="H18" s="123"/>
      <c r="I18" s="123"/>
      <c r="J18" s="123"/>
      <c r="K18" s="124"/>
      <c r="L18" s="32" t="s">
        <v>114</v>
      </c>
    </row>
    <row r="19" spans="1:12" ht="14.25" thickTop="1" x14ac:dyDescent="0.15">
      <c r="A19" s="40" t="s">
        <v>27</v>
      </c>
      <c r="B19" s="125"/>
      <c r="C19" s="126"/>
      <c r="D19" s="126"/>
      <c r="E19" s="126"/>
      <c r="F19" s="126"/>
      <c r="G19" s="126"/>
      <c r="H19" s="126"/>
      <c r="I19" s="126"/>
      <c r="J19" s="126"/>
      <c r="K19" s="127"/>
      <c r="L19" s="33" t="s">
        <v>28</v>
      </c>
    </row>
    <row r="20" spans="1:12" x14ac:dyDescent="0.15">
      <c r="A20" s="38" t="s">
        <v>29</v>
      </c>
      <c r="B20" s="131"/>
      <c r="C20" s="132"/>
      <c r="D20" s="132"/>
      <c r="E20" s="132"/>
      <c r="F20" s="132"/>
      <c r="G20" s="132"/>
      <c r="H20" s="132"/>
      <c r="I20" s="132"/>
      <c r="J20" s="132"/>
      <c r="K20" s="133"/>
      <c r="L20" s="31"/>
    </row>
    <row r="21" spans="1:12" x14ac:dyDescent="0.15">
      <c r="A21" s="38" t="s">
        <v>30</v>
      </c>
      <c r="B21" s="116"/>
      <c r="C21" s="117"/>
      <c r="D21" s="117"/>
      <c r="E21" s="117"/>
      <c r="F21" s="117"/>
      <c r="G21" s="117"/>
      <c r="H21" s="117"/>
      <c r="I21" s="117"/>
      <c r="J21" s="117"/>
      <c r="K21" s="118"/>
      <c r="L21" s="31" t="s">
        <v>11</v>
      </c>
    </row>
    <row r="22" spans="1:12" x14ac:dyDescent="0.15">
      <c r="A22" s="38" t="s">
        <v>31</v>
      </c>
      <c r="B22" s="131"/>
      <c r="C22" s="132"/>
      <c r="D22" s="132"/>
      <c r="E22" s="132"/>
      <c r="F22" s="132"/>
      <c r="G22" s="132"/>
      <c r="H22" s="132"/>
      <c r="I22" s="132"/>
      <c r="J22" s="132"/>
      <c r="K22" s="133"/>
      <c r="L22" s="31" t="s">
        <v>13</v>
      </c>
    </row>
    <row r="23" spans="1:12" x14ac:dyDescent="0.15">
      <c r="A23" s="38" t="s">
        <v>32</v>
      </c>
      <c r="B23" s="119"/>
      <c r="C23" s="120"/>
      <c r="D23" s="120"/>
      <c r="E23" s="120"/>
      <c r="F23" s="120"/>
      <c r="G23" s="120"/>
      <c r="H23" s="120"/>
      <c r="I23" s="120"/>
      <c r="J23" s="120"/>
      <c r="K23" s="121"/>
      <c r="L23" s="31" t="s">
        <v>15</v>
      </c>
    </row>
    <row r="24" spans="1:12" x14ac:dyDescent="0.15">
      <c r="A24" s="38" t="s">
        <v>33</v>
      </c>
      <c r="B24" s="116"/>
      <c r="C24" s="117"/>
      <c r="D24" s="117"/>
      <c r="E24" s="117"/>
      <c r="F24" s="117"/>
      <c r="G24" s="117"/>
      <c r="H24" s="117"/>
      <c r="I24" s="117"/>
      <c r="J24" s="117"/>
      <c r="K24" s="118"/>
      <c r="L24" s="31" t="s">
        <v>17</v>
      </c>
    </row>
    <row r="25" spans="1:12" x14ac:dyDescent="0.15">
      <c r="A25" s="38" t="s">
        <v>34</v>
      </c>
      <c r="B25" s="119"/>
      <c r="C25" s="120"/>
      <c r="D25" s="120"/>
      <c r="E25" s="120"/>
      <c r="F25" s="120"/>
      <c r="G25" s="120"/>
      <c r="H25" s="120"/>
      <c r="I25" s="120"/>
      <c r="J25" s="120"/>
      <c r="K25" s="121"/>
      <c r="L25" s="31" t="s">
        <v>15</v>
      </c>
    </row>
    <row r="26" spans="1:12" ht="14.25" thickBot="1" x14ac:dyDescent="0.2">
      <c r="A26" s="39" t="s">
        <v>35</v>
      </c>
      <c r="B26" s="158"/>
      <c r="C26" s="159"/>
      <c r="D26" s="159"/>
      <c r="E26" s="159"/>
      <c r="F26" s="159"/>
      <c r="G26" s="159"/>
      <c r="H26" s="159"/>
      <c r="I26" s="159"/>
      <c r="J26" s="159"/>
      <c r="K26" s="160"/>
      <c r="L26" s="32" t="s">
        <v>20</v>
      </c>
    </row>
    <row r="27" spans="1:12" ht="15" hidden="1" thickTop="1" thickBot="1" x14ac:dyDescent="0.2">
      <c r="A27" s="41" t="s">
        <v>36</v>
      </c>
      <c r="B27" s="177"/>
      <c r="C27" s="165"/>
      <c r="D27" s="165"/>
      <c r="E27" s="25"/>
      <c r="F27" s="26"/>
      <c r="G27" s="26"/>
      <c r="H27" s="26"/>
      <c r="I27" s="26"/>
      <c r="J27" s="26"/>
      <c r="K27" s="34"/>
      <c r="L27" s="42" t="s">
        <v>113</v>
      </c>
    </row>
    <row r="28" spans="1:12" ht="15" hidden="1" thickTop="1" thickBot="1" x14ac:dyDescent="0.2">
      <c r="A28" s="40" t="s">
        <v>37</v>
      </c>
      <c r="B28" s="178"/>
      <c r="C28" s="179"/>
      <c r="D28" s="179"/>
      <c r="E28" s="27"/>
      <c r="F28" s="28"/>
      <c r="G28" s="28"/>
      <c r="H28" s="28"/>
      <c r="I28" s="28"/>
      <c r="J28" s="28"/>
      <c r="K28" s="35"/>
      <c r="L28" s="43" t="s">
        <v>64</v>
      </c>
    </row>
    <row r="29" spans="1:12" ht="14.25" thickTop="1" x14ac:dyDescent="0.15">
      <c r="A29" s="85" t="s">
        <v>21</v>
      </c>
      <c r="B29" s="128"/>
      <c r="C29" s="129"/>
      <c r="D29" s="129"/>
      <c r="E29" s="129"/>
      <c r="F29" s="129"/>
      <c r="G29" s="129"/>
      <c r="H29" s="129"/>
      <c r="I29" s="129"/>
      <c r="J29" s="129"/>
      <c r="K29" s="130"/>
      <c r="L29" s="88" t="s">
        <v>139</v>
      </c>
    </row>
    <row r="30" spans="1:12" x14ac:dyDescent="0.15">
      <c r="A30" s="86" t="s">
        <v>22</v>
      </c>
      <c r="B30" s="119"/>
      <c r="C30" s="120"/>
      <c r="D30" s="120"/>
      <c r="E30" s="120"/>
      <c r="F30" s="120"/>
      <c r="G30" s="120"/>
      <c r="H30" s="120"/>
      <c r="I30" s="120"/>
      <c r="J30" s="120"/>
      <c r="K30" s="121"/>
      <c r="L30" s="31"/>
    </row>
    <row r="31" spans="1:12" x14ac:dyDescent="0.15">
      <c r="A31" s="86" t="s">
        <v>23</v>
      </c>
      <c r="B31" s="116"/>
      <c r="C31" s="117"/>
      <c r="D31" s="117"/>
      <c r="E31" s="117"/>
      <c r="F31" s="117"/>
      <c r="G31" s="117"/>
      <c r="H31" s="117"/>
      <c r="I31" s="117"/>
      <c r="J31" s="117"/>
      <c r="K31" s="118"/>
      <c r="L31" s="31" t="s">
        <v>11</v>
      </c>
    </row>
    <row r="32" spans="1:12" x14ac:dyDescent="0.15">
      <c r="A32" s="86" t="s">
        <v>24</v>
      </c>
      <c r="B32" s="131"/>
      <c r="C32" s="132"/>
      <c r="D32" s="132"/>
      <c r="E32" s="132"/>
      <c r="F32" s="132"/>
      <c r="G32" s="132"/>
      <c r="H32" s="132"/>
      <c r="I32" s="132"/>
      <c r="J32" s="132"/>
      <c r="K32" s="133"/>
      <c r="L32" s="31" t="s">
        <v>13</v>
      </c>
    </row>
    <row r="33" spans="1:12" x14ac:dyDescent="0.15">
      <c r="A33" s="87" t="s">
        <v>25</v>
      </c>
      <c r="B33" s="131"/>
      <c r="C33" s="132"/>
      <c r="D33" s="132"/>
      <c r="E33" s="132"/>
      <c r="F33" s="132"/>
      <c r="G33" s="132"/>
      <c r="H33" s="132"/>
      <c r="I33" s="132"/>
      <c r="J33" s="132"/>
      <c r="K33" s="133"/>
      <c r="L33" s="31" t="s">
        <v>15</v>
      </c>
    </row>
    <row r="34" spans="1:12" ht="14.25" thickBot="1" x14ac:dyDescent="0.2">
      <c r="A34" s="92" t="s">
        <v>26</v>
      </c>
      <c r="B34" s="161"/>
      <c r="C34" s="162"/>
      <c r="D34" s="162"/>
      <c r="E34" s="162"/>
      <c r="F34" s="162"/>
      <c r="G34" s="162"/>
      <c r="H34" s="162"/>
      <c r="I34" s="162"/>
      <c r="J34" s="162"/>
      <c r="K34" s="163"/>
      <c r="L34" s="32" t="s">
        <v>115</v>
      </c>
    </row>
    <row r="35" spans="1:12" ht="14.25" thickTop="1" x14ac:dyDescent="0.15">
      <c r="A35" s="40" t="s">
        <v>133</v>
      </c>
      <c r="B35" s="128"/>
      <c r="C35" s="129"/>
      <c r="D35" s="129"/>
      <c r="E35" s="129"/>
      <c r="F35" s="129"/>
      <c r="G35" s="129"/>
      <c r="H35" s="129"/>
      <c r="I35" s="129"/>
      <c r="J35" s="129"/>
      <c r="K35" s="130"/>
      <c r="L35" s="93" t="s">
        <v>134</v>
      </c>
    </row>
    <row r="36" spans="1:12" x14ac:dyDescent="0.15">
      <c r="A36" s="40" t="s">
        <v>137</v>
      </c>
      <c r="B36" s="180"/>
      <c r="C36" s="181"/>
      <c r="D36" s="181"/>
      <c r="E36" s="181"/>
      <c r="F36" s="181"/>
      <c r="G36" s="181"/>
      <c r="H36" s="181"/>
      <c r="I36" s="181"/>
      <c r="J36" s="181"/>
      <c r="K36" s="182"/>
      <c r="L36" s="94" t="s">
        <v>135</v>
      </c>
    </row>
    <row r="37" spans="1:12" x14ac:dyDescent="0.15">
      <c r="A37" s="38" t="s">
        <v>125</v>
      </c>
      <c r="B37" s="119"/>
      <c r="C37" s="120"/>
      <c r="D37" s="120"/>
      <c r="E37" s="120"/>
      <c r="F37" s="120"/>
      <c r="G37" s="120"/>
      <c r="H37" s="120"/>
      <c r="I37" s="120"/>
      <c r="J37" s="120"/>
      <c r="K37" s="121"/>
      <c r="L37" s="31" t="s">
        <v>15</v>
      </c>
    </row>
    <row r="38" spans="1:12" x14ac:dyDescent="0.15">
      <c r="A38" s="38" t="s">
        <v>126</v>
      </c>
      <c r="B38" s="116"/>
      <c r="C38" s="117"/>
      <c r="D38" s="117"/>
      <c r="E38" s="117"/>
      <c r="F38" s="117"/>
      <c r="G38" s="117"/>
      <c r="H38" s="117"/>
      <c r="I38" s="117"/>
      <c r="J38" s="117"/>
      <c r="K38" s="118"/>
      <c r="L38" s="31" t="s">
        <v>38</v>
      </c>
    </row>
    <row r="39" spans="1:12" ht="14.25" thickBot="1" x14ac:dyDescent="0.2">
      <c r="A39" s="38" t="s">
        <v>136</v>
      </c>
      <c r="B39" s="119"/>
      <c r="C39" s="120"/>
      <c r="D39" s="120"/>
      <c r="E39" s="120"/>
      <c r="F39" s="120"/>
      <c r="G39" s="120"/>
      <c r="H39" s="120"/>
      <c r="I39" s="120"/>
      <c r="J39" s="120"/>
      <c r="K39" s="121"/>
      <c r="L39" s="31" t="s">
        <v>15</v>
      </c>
    </row>
    <row r="40" spans="1:12" ht="15" thickTop="1" thickBot="1" x14ac:dyDescent="0.2">
      <c r="A40" s="41" t="s">
        <v>146</v>
      </c>
      <c r="B40" s="164" t="s">
        <v>147</v>
      </c>
      <c r="C40" s="165"/>
      <c r="D40" s="165"/>
      <c r="E40" s="95"/>
      <c r="F40" s="90"/>
      <c r="G40" s="90"/>
      <c r="H40" s="90"/>
      <c r="I40" s="90"/>
      <c r="J40" s="90"/>
      <c r="K40" s="91"/>
      <c r="L40" s="42" t="s">
        <v>148</v>
      </c>
    </row>
    <row r="41" spans="1:12" ht="15" thickTop="1" thickBot="1" x14ac:dyDescent="0.2">
      <c r="A41" s="41" t="s">
        <v>65</v>
      </c>
      <c r="B41" s="164" t="s">
        <v>147</v>
      </c>
      <c r="C41" s="165"/>
      <c r="D41" s="165"/>
      <c r="E41" s="95"/>
      <c r="F41" s="90"/>
      <c r="G41" s="90"/>
      <c r="H41" s="90"/>
      <c r="I41" s="90"/>
      <c r="J41" s="90"/>
      <c r="K41" s="91"/>
      <c r="L41" s="42" t="s">
        <v>63</v>
      </c>
    </row>
    <row r="42" spans="1:12" ht="15" thickTop="1" thickBot="1" x14ac:dyDescent="0.2">
      <c r="A42" s="96" t="s">
        <v>129</v>
      </c>
      <c r="B42" s="169" t="s">
        <v>147</v>
      </c>
      <c r="C42" s="170"/>
      <c r="D42" s="170"/>
      <c r="E42" s="97"/>
      <c r="F42" s="98"/>
      <c r="G42" s="98"/>
      <c r="H42" s="98"/>
      <c r="I42" s="98"/>
      <c r="J42" s="98"/>
      <c r="K42" s="99"/>
      <c r="L42" s="100" t="s">
        <v>63</v>
      </c>
    </row>
    <row r="43" spans="1:12" ht="15" thickTop="1" thickBot="1" x14ac:dyDescent="0.2">
      <c r="A43" s="101" t="s">
        <v>127</v>
      </c>
      <c r="B43" s="169" t="s">
        <v>147</v>
      </c>
      <c r="C43" s="170"/>
      <c r="D43" s="170"/>
      <c r="E43" s="97"/>
      <c r="F43" s="98"/>
      <c r="G43" s="98"/>
      <c r="H43" s="98"/>
      <c r="I43" s="98"/>
      <c r="J43" s="98"/>
      <c r="K43" s="99"/>
      <c r="L43" s="100" t="s">
        <v>63</v>
      </c>
    </row>
    <row r="44" spans="1:12" ht="15" thickTop="1" thickBot="1" x14ac:dyDescent="0.2">
      <c r="A44" s="96" t="s">
        <v>110</v>
      </c>
      <c r="B44" s="171"/>
      <c r="C44" s="172"/>
      <c r="D44" s="172"/>
      <c r="E44" s="172"/>
      <c r="F44" s="172"/>
      <c r="G44" s="172"/>
      <c r="H44" s="172"/>
      <c r="I44" s="172"/>
      <c r="J44" s="172"/>
      <c r="K44" s="173"/>
      <c r="L44" s="102" t="s">
        <v>13</v>
      </c>
    </row>
    <row r="45" spans="1:12" ht="15" thickTop="1" thickBot="1" x14ac:dyDescent="0.2">
      <c r="A45" s="103" t="s">
        <v>66</v>
      </c>
      <c r="B45" s="174"/>
      <c r="C45" s="175"/>
      <c r="D45" s="175"/>
      <c r="E45" s="175"/>
      <c r="F45" s="175"/>
      <c r="G45" s="175"/>
      <c r="H45" s="175"/>
      <c r="I45" s="175"/>
      <c r="J45" s="175"/>
      <c r="K45" s="176"/>
      <c r="L45" s="104" t="s">
        <v>68</v>
      </c>
    </row>
    <row r="46" spans="1:12" ht="14.25" thickTop="1" x14ac:dyDescent="0.15">
      <c r="A46" s="105" t="s">
        <v>39</v>
      </c>
      <c r="B46" s="166"/>
      <c r="C46" s="167"/>
      <c r="D46" s="167"/>
      <c r="E46" s="167"/>
      <c r="F46" s="167"/>
      <c r="G46" s="167"/>
      <c r="H46" s="167"/>
      <c r="I46" s="167"/>
      <c r="J46" s="167"/>
      <c r="K46" s="168"/>
      <c r="L46" s="106" t="s">
        <v>141</v>
      </c>
    </row>
    <row r="47" spans="1:12" x14ac:dyDescent="0.15">
      <c r="A47" s="107" t="s">
        <v>140</v>
      </c>
      <c r="B47" s="152"/>
      <c r="C47" s="153"/>
      <c r="D47" s="153"/>
      <c r="E47" s="153"/>
      <c r="F47" s="153"/>
      <c r="G47" s="153"/>
      <c r="H47" s="153"/>
      <c r="I47" s="153"/>
      <c r="J47" s="153"/>
      <c r="K47" s="154"/>
      <c r="L47" s="108" t="s">
        <v>142</v>
      </c>
    </row>
    <row r="48" spans="1:12" x14ac:dyDescent="0.15">
      <c r="A48" s="109" t="s">
        <v>119</v>
      </c>
      <c r="B48" s="155"/>
      <c r="C48" s="156"/>
      <c r="D48" s="156"/>
      <c r="E48" s="156"/>
      <c r="F48" s="156"/>
      <c r="G48" s="156"/>
      <c r="H48" s="156"/>
      <c r="I48" s="156"/>
      <c r="J48" s="156"/>
      <c r="K48" s="157"/>
      <c r="L48" s="110" t="s">
        <v>142</v>
      </c>
    </row>
    <row r="49" spans="1:12" ht="14.25" thickBot="1" x14ac:dyDescent="0.2">
      <c r="A49" s="111" t="s">
        <v>120</v>
      </c>
      <c r="B49" s="149"/>
      <c r="C49" s="150"/>
      <c r="D49" s="150"/>
      <c r="E49" s="150"/>
      <c r="F49" s="150"/>
      <c r="G49" s="150"/>
      <c r="H49" s="150"/>
      <c r="I49" s="150"/>
      <c r="J49" s="150"/>
      <c r="K49" s="151"/>
      <c r="L49" s="112" t="s">
        <v>142</v>
      </c>
    </row>
    <row r="50" spans="1:12" x14ac:dyDescent="0.15">
      <c r="A50" s="44"/>
      <c r="B50" s="83"/>
      <c r="C50" s="83"/>
      <c r="D50" s="83"/>
      <c r="E50" s="83"/>
      <c r="F50" s="83"/>
      <c r="G50" s="83"/>
      <c r="H50" s="83"/>
      <c r="I50" s="83"/>
      <c r="J50" s="83"/>
      <c r="K50" s="83"/>
    </row>
    <row r="51" spans="1:12" x14ac:dyDescent="0.15">
      <c r="A51" s="44" t="s">
        <v>131</v>
      </c>
      <c r="B51" s="83"/>
      <c r="C51" s="83"/>
      <c r="D51" s="83"/>
      <c r="E51" s="83"/>
      <c r="F51" s="83"/>
      <c r="G51" s="83"/>
      <c r="H51" s="83"/>
      <c r="I51" s="83"/>
      <c r="J51" s="83"/>
      <c r="K51" s="83"/>
    </row>
    <row r="52" spans="1:12" x14ac:dyDescent="0.15">
      <c r="A52" s="44" t="s">
        <v>130</v>
      </c>
      <c r="B52" s="83"/>
      <c r="C52" s="83"/>
      <c r="D52" s="83"/>
      <c r="E52" s="83"/>
      <c r="F52" s="83"/>
      <c r="G52" s="83"/>
      <c r="H52" s="83"/>
      <c r="I52" s="83"/>
      <c r="J52" s="83"/>
      <c r="K52" s="83"/>
    </row>
    <row r="53" spans="1:12" x14ac:dyDescent="0.15">
      <c r="A53" s="44" t="s">
        <v>145</v>
      </c>
    </row>
    <row r="54" spans="1:12" x14ac:dyDescent="0.15">
      <c r="A54" s="113" t="s">
        <v>152</v>
      </c>
    </row>
    <row r="55" spans="1:12" x14ac:dyDescent="0.15">
      <c r="A55" t="s">
        <v>40</v>
      </c>
    </row>
    <row r="56" spans="1:12" x14ac:dyDescent="0.15">
      <c r="A56" s="29" t="s">
        <v>69</v>
      </c>
    </row>
  </sheetData>
  <protectedRanges>
    <protectedRange sqref="B5:K26 B29:K52" name="範囲1"/>
    <protectedRange sqref="B27:K28" name="範囲1_1"/>
  </protectedRanges>
  <dataConsolidate/>
  <mergeCells count="46">
    <mergeCell ref="B9:K9"/>
    <mergeCell ref="B10:K10"/>
    <mergeCell ref="B46:K46"/>
    <mergeCell ref="B38:K38"/>
    <mergeCell ref="B39:K39"/>
    <mergeCell ref="B42:D42"/>
    <mergeCell ref="B44:K44"/>
    <mergeCell ref="B45:K45"/>
    <mergeCell ref="B27:D27"/>
    <mergeCell ref="B28:D28"/>
    <mergeCell ref="B41:D41"/>
    <mergeCell ref="B36:K36"/>
    <mergeCell ref="B20:K20"/>
    <mergeCell ref="B43:D43"/>
    <mergeCell ref="B21:K21"/>
    <mergeCell ref="B22:K22"/>
    <mergeCell ref="B49:K49"/>
    <mergeCell ref="B47:K47"/>
    <mergeCell ref="B48:K48"/>
    <mergeCell ref="B37:K37"/>
    <mergeCell ref="B23:K23"/>
    <mergeCell ref="B26:K26"/>
    <mergeCell ref="B31:K31"/>
    <mergeCell ref="B32:K32"/>
    <mergeCell ref="B33:K33"/>
    <mergeCell ref="B24:K24"/>
    <mergeCell ref="B25:K25"/>
    <mergeCell ref="B34:K34"/>
    <mergeCell ref="B29:K29"/>
    <mergeCell ref="B30:K30"/>
    <mergeCell ref="B35:K35"/>
    <mergeCell ref="B40:D40"/>
    <mergeCell ref="B4:K4"/>
    <mergeCell ref="B5:K5"/>
    <mergeCell ref="B6:K6"/>
    <mergeCell ref="B7:K7"/>
    <mergeCell ref="B8:K8"/>
    <mergeCell ref="B16:K16"/>
    <mergeCell ref="B17:K17"/>
    <mergeCell ref="B18:K18"/>
    <mergeCell ref="B19:K19"/>
    <mergeCell ref="B11:K11"/>
    <mergeCell ref="B12:K12"/>
    <mergeCell ref="B13:K13"/>
    <mergeCell ref="B14:K14"/>
    <mergeCell ref="B15:K15"/>
  </mergeCells>
  <phoneticPr fontId="6"/>
  <dataValidations count="9">
    <dataValidation type="textLength" allowBlank="1" showInputMessage="1" showErrorMessage="1" sqref="B5:K5" xr:uid="{00000000-0002-0000-0000-000000000000}">
      <formula1>1</formula1>
      <formula2>10</formula2>
    </dataValidation>
    <dataValidation type="textLength" allowBlank="1" showInputMessage="1" showErrorMessage="1" sqref="B6:K6" xr:uid="{00000000-0002-0000-0000-000001000000}">
      <formula1>1</formula1>
      <formula2>20</formula2>
    </dataValidation>
    <dataValidation allowBlank="1" showInputMessage="1" showErrorMessage="1" sqref="B7:K8 E40:K43 B24:K24 B11:K13 B16:K16 B19:K21 E27:K31 B29:D31 B35:K36 B38:K38 B45:K52" xr:uid="{00000000-0002-0000-0000-000002000000}"/>
    <dataValidation type="list" showInputMessage="1" showErrorMessage="1" sqref="B27:D27" xr:uid="{00000000-0002-0000-0000-000003000000}">
      <formula1>" 【選択してください】,神戸会場,東京会場"</formula1>
    </dataValidation>
    <dataValidation type="list" showInputMessage="1" showErrorMessage="1" sqref="B28:D35" xr:uid="{00000000-0002-0000-0000-000004000000}">
      <formula1>"【選択してください】,他方の会場を希望,第１希望会場のみ希望"</formula1>
    </dataValidation>
    <dataValidation type="list" showInputMessage="1" showErrorMessage="1" sqref="B41:D43" xr:uid="{00000000-0002-0000-0000-000005000000}">
      <formula1>"【選択してください】,希望,不要"</formula1>
    </dataValidation>
    <dataValidation type="textLength" imeMode="halfAlpha" allowBlank="1" showInputMessage="1" showErrorMessage="1" sqref="B9:K10" xr:uid="{00000000-0002-0000-0000-000006000000}">
      <formula1>1</formula1>
      <formula2>30</formula2>
    </dataValidation>
    <dataValidation imeMode="halfAlpha" allowBlank="1" showInputMessage="1" showErrorMessage="1" sqref="B14:K15 B17:K18 B22:K23 B25:K26 B32:K34 B37:K37 B44:K44 B39:K39" xr:uid="{00000000-0002-0000-0000-000008000000}"/>
    <dataValidation type="list" showInputMessage="1" showErrorMessage="1" sqref="B40:D40" xr:uid="{1D295C07-56B8-4AA9-A840-DF0AB3C29650}">
      <formula1>"【選択してください】,希望,辞退"</formula1>
    </dataValidation>
  </dataValidations>
  <pageMargins left="0.78680555555555598" right="0.78680555555555598" top="0.39305555555555599" bottom="0.39305555555555599" header="0.51180555555555596" footer="0.51180555555555596"/>
  <pageSetup paperSize="9" scale="78" orientation="landscape"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O41"/>
  <sheetViews>
    <sheetView view="pageBreakPreview" topLeftCell="A15" zoomScaleSheetLayoutView="100" workbookViewId="0">
      <selection activeCell="J41" sqref="J41"/>
    </sheetView>
  </sheetViews>
  <sheetFormatPr defaultColWidth="4.125" defaultRowHeight="24" customHeight="1" x14ac:dyDescent="0.15"/>
  <cols>
    <col min="1" max="1" width="4.125" style="1"/>
    <col min="2" max="41" width="2.125" style="1" customWidth="1"/>
    <col min="42" max="16384" width="4.125" style="1"/>
  </cols>
  <sheetData>
    <row r="1" spans="1:41" ht="24" customHeight="1" x14ac:dyDescent="0.15">
      <c r="A1" s="2"/>
      <c r="B1" s="2" t="s">
        <v>41</v>
      </c>
      <c r="C1" s="2"/>
      <c r="D1" s="2"/>
      <c r="E1" s="2"/>
      <c r="F1" s="2"/>
      <c r="G1" s="2"/>
      <c r="H1" s="2"/>
      <c r="I1" s="2"/>
      <c r="J1" s="2"/>
      <c r="K1" s="2"/>
      <c r="L1" s="2"/>
      <c r="M1" s="2"/>
      <c r="N1" s="2"/>
      <c r="O1" s="2"/>
      <c r="P1" s="2"/>
      <c r="Q1" s="2"/>
      <c r="R1" s="2"/>
      <c r="S1" s="2"/>
      <c r="T1" s="2"/>
      <c r="U1" s="2"/>
      <c r="V1" s="2"/>
      <c r="W1" s="2"/>
      <c r="X1" s="2"/>
      <c r="Y1" s="2"/>
      <c r="Z1" s="2"/>
      <c r="AA1" s="2"/>
      <c r="AB1" s="2"/>
      <c r="AC1" s="2"/>
      <c r="AD1" s="2"/>
      <c r="AE1" s="2"/>
    </row>
    <row r="2" spans="1:41" ht="24" customHeight="1" x14ac:dyDescent="0.15">
      <c r="A2" s="2"/>
      <c r="AO2" s="9" t="s">
        <v>42</v>
      </c>
    </row>
    <row r="3" spans="1:41" ht="13.35" customHeight="1" x14ac:dyDescent="0.15">
      <c r="A3" s="2"/>
    </row>
    <row r="4" spans="1:41" ht="24" customHeight="1" x14ac:dyDescent="0.15">
      <c r="A4" s="2"/>
      <c r="B4" s="183" t="s">
        <v>150</v>
      </c>
      <c r="C4" s="183"/>
      <c r="D4" s="183"/>
      <c r="E4" s="183"/>
      <c r="F4" s="183"/>
      <c r="G4" s="183"/>
      <c r="H4" s="183"/>
      <c r="I4" s="183"/>
      <c r="J4" s="183"/>
      <c r="K4" s="183"/>
      <c r="L4" s="183"/>
      <c r="M4" s="183"/>
      <c r="N4" s="183"/>
      <c r="O4" s="183"/>
      <c r="P4" s="183"/>
      <c r="Q4" s="183"/>
      <c r="R4" s="183"/>
      <c r="S4" s="183"/>
      <c r="T4" s="183"/>
      <c r="U4" s="183"/>
      <c r="V4" s="183"/>
      <c r="W4" s="183"/>
      <c r="X4" s="183"/>
      <c r="Y4" s="183"/>
      <c r="Z4" s="183"/>
      <c r="AA4" s="183"/>
      <c r="AB4" s="183"/>
      <c r="AC4" s="183"/>
      <c r="AD4" s="183"/>
      <c r="AE4" s="183"/>
      <c r="AF4" s="183"/>
      <c r="AG4" s="183"/>
      <c r="AH4" s="183"/>
      <c r="AI4" s="183"/>
      <c r="AJ4" s="183"/>
      <c r="AK4" s="183"/>
      <c r="AL4" s="183"/>
      <c r="AM4" s="183"/>
      <c r="AN4" s="183"/>
      <c r="AO4" s="183"/>
    </row>
    <row r="5" spans="1:41" ht="24" customHeight="1" x14ac:dyDescent="0.15">
      <c r="A5" s="2"/>
      <c r="B5" s="3" t="s">
        <v>3</v>
      </c>
      <c r="C5" s="4"/>
      <c r="D5" s="4"/>
      <c r="E5" s="4"/>
      <c r="F5" s="4"/>
      <c r="G5" s="4"/>
      <c r="H5" s="4"/>
      <c r="I5" s="4"/>
      <c r="J5" s="4"/>
      <c r="K5" s="4"/>
      <c r="L5" s="4"/>
      <c r="M5" s="4"/>
      <c r="N5" s="4"/>
      <c r="O5" s="4"/>
      <c r="P5" s="4"/>
      <c r="Q5" s="4"/>
      <c r="R5" s="4"/>
      <c r="S5" s="4"/>
      <c r="T5" s="4"/>
      <c r="U5" s="4"/>
      <c r="V5" s="3" t="s">
        <v>5</v>
      </c>
      <c r="W5" s="4"/>
      <c r="X5" s="4"/>
      <c r="Y5" s="4"/>
      <c r="Z5" s="4"/>
      <c r="AA5" s="4"/>
      <c r="AB5" s="4"/>
      <c r="AC5" s="4"/>
      <c r="AD5" s="4"/>
      <c r="AE5" s="4"/>
      <c r="AF5" s="4"/>
      <c r="AG5" s="4"/>
      <c r="AH5" s="4"/>
      <c r="AI5" s="4"/>
      <c r="AJ5" s="4"/>
      <c r="AK5" s="4"/>
      <c r="AL5" s="4"/>
      <c r="AM5" s="4"/>
      <c r="AN5" s="4"/>
      <c r="AO5" s="17"/>
    </row>
    <row r="6" spans="1:41" ht="24" customHeight="1" x14ac:dyDescent="0.15">
      <c r="A6" s="2"/>
      <c r="B6" s="185" t="str">
        <f>IF(入力用!$B5&lt;&gt;"",MID(入力用!$B5,1,1),"")</f>
        <v/>
      </c>
      <c r="C6" s="186"/>
      <c r="D6" s="186" t="str">
        <f>IF(入力用!$B5&lt;&gt;"",MID(入力用!$B5,2,1),"")</f>
        <v/>
      </c>
      <c r="E6" s="186"/>
      <c r="F6" s="186" t="str">
        <f>IF(入力用!$B5&lt;&gt;"",MID(入力用!$B5,3,1),"")</f>
        <v/>
      </c>
      <c r="G6" s="186"/>
      <c r="H6" s="186" t="str">
        <f>IF(入力用!$B5&lt;&gt;"",MID(入力用!$B5,4,1),"")</f>
        <v/>
      </c>
      <c r="I6" s="186"/>
      <c r="J6" s="186" t="str">
        <f>IF(入力用!$B5&lt;&gt;"",MID(入力用!$B5,5,1),"")</f>
        <v/>
      </c>
      <c r="K6" s="186"/>
      <c r="L6" s="186" t="str">
        <f>IF(入力用!$B5&lt;&gt;"",MID(入力用!$B5,6,1),"")</f>
        <v/>
      </c>
      <c r="M6" s="186"/>
      <c r="N6" s="186" t="str">
        <f>IF(入力用!$B5&lt;&gt;"",MID(入力用!$B5,7,1),"")</f>
        <v/>
      </c>
      <c r="O6" s="186"/>
      <c r="P6" s="186" t="str">
        <f>IF(入力用!$B5&lt;&gt;"",MID(入力用!$B5,8,1),"")</f>
        <v/>
      </c>
      <c r="Q6" s="186"/>
      <c r="R6" s="186" t="str">
        <f>IF(入力用!$B5&lt;&gt;"",MID(入力用!$B5,9,1),"")</f>
        <v/>
      </c>
      <c r="S6" s="186"/>
      <c r="T6" s="186" t="str">
        <f>IF(入力用!$B5&lt;&gt;"",MID(入力用!$B5,10,1),"")</f>
        <v/>
      </c>
      <c r="U6" s="188" t="str">
        <f>IF(入力用!$B5&lt;&gt;"",MID(入力用!$B5,10,1),"")</f>
        <v/>
      </c>
      <c r="V6" s="190" t="str">
        <f>IF(入力用!$B7&lt;&gt;0,入力用!$B7,"")</f>
        <v/>
      </c>
      <c r="W6" s="191"/>
      <c r="X6" s="191"/>
      <c r="Y6" s="191"/>
      <c r="Z6" s="191"/>
      <c r="AA6" s="191"/>
      <c r="AB6" s="191"/>
      <c r="AC6" s="191"/>
      <c r="AD6" s="191"/>
      <c r="AE6" s="191"/>
      <c r="AF6" s="191"/>
      <c r="AG6" s="191"/>
      <c r="AH6" s="191"/>
      <c r="AI6" s="191"/>
      <c r="AJ6" s="191"/>
      <c r="AK6" s="191"/>
      <c r="AL6" s="191"/>
      <c r="AM6" s="191"/>
      <c r="AN6" s="191"/>
      <c r="AO6" s="192"/>
    </row>
    <row r="7" spans="1:41" ht="24" customHeight="1" x14ac:dyDescent="0.15">
      <c r="A7" s="2"/>
      <c r="B7" s="3" t="s">
        <v>4</v>
      </c>
      <c r="C7" s="4"/>
      <c r="D7" s="4"/>
      <c r="E7" s="4"/>
      <c r="F7" s="4"/>
      <c r="G7" s="4"/>
      <c r="H7" s="4"/>
      <c r="I7" s="4"/>
      <c r="J7" s="4"/>
      <c r="K7" s="4"/>
      <c r="L7" s="4"/>
      <c r="M7" s="4"/>
      <c r="N7" s="4"/>
      <c r="O7" s="4"/>
      <c r="P7" s="4"/>
      <c r="Q7" s="4"/>
      <c r="R7" s="4"/>
      <c r="S7" s="4"/>
      <c r="T7" s="4"/>
      <c r="U7" s="4"/>
      <c r="V7" s="3" t="s">
        <v>6</v>
      </c>
      <c r="W7" s="4"/>
      <c r="X7" s="49"/>
      <c r="Y7" s="4"/>
      <c r="Z7" s="4"/>
      <c r="AA7" s="4"/>
      <c r="AB7" s="4"/>
      <c r="AC7" s="4"/>
      <c r="AD7" s="4"/>
      <c r="AE7" s="4"/>
      <c r="AF7" s="4"/>
      <c r="AG7" s="4"/>
      <c r="AH7" s="4"/>
      <c r="AI7" s="4"/>
      <c r="AJ7" s="4"/>
      <c r="AK7" s="4"/>
      <c r="AL7" s="4"/>
      <c r="AM7" s="4"/>
      <c r="AN7" s="4"/>
      <c r="AO7" s="17"/>
    </row>
    <row r="8" spans="1:41" ht="24" customHeight="1" x14ac:dyDescent="0.15">
      <c r="A8" s="2"/>
      <c r="B8" s="5" t="str">
        <f>IF(入力用!$B6&lt;&gt;"",MID(入力用!$B6,1,1),"")</f>
        <v/>
      </c>
      <c r="C8" s="6" t="str">
        <f>IF(入力用!$B6&lt;&gt;"",MID(入力用!$B6,2,1),"")</f>
        <v/>
      </c>
      <c r="D8" s="6" t="str">
        <f>IF(入力用!$B6&lt;&gt;"",MID(入力用!$B6,3,1),"")</f>
        <v/>
      </c>
      <c r="E8" s="6" t="str">
        <f>IF(入力用!$B6&lt;&gt;"",MID(入力用!$B6,4,1),"")</f>
        <v/>
      </c>
      <c r="F8" s="6" t="str">
        <f>IF(入力用!$B6&lt;&gt;"",MID(入力用!$B6,5,1),"")</f>
        <v/>
      </c>
      <c r="G8" s="6" t="str">
        <f>IF(入力用!$B6&lt;&gt;"",MID(入力用!$B6,6,1),"")</f>
        <v/>
      </c>
      <c r="H8" s="6" t="str">
        <f>IF(入力用!$B6&lt;&gt;"",MID(入力用!$B6,7,1),"")</f>
        <v/>
      </c>
      <c r="I8" s="6" t="str">
        <f>IF(入力用!$B6&lt;&gt;"",MID(入力用!$B6,8,1),"")</f>
        <v/>
      </c>
      <c r="J8" s="6" t="str">
        <f>IF(入力用!$B6&lt;&gt;"",MID(入力用!$B6,9,1),"")</f>
        <v/>
      </c>
      <c r="K8" s="6" t="str">
        <f>IF(入力用!$B6&lt;&gt;"",MID(入力用!$B6,10,1),"")</f>
        <v/>
      </c>
      <c r="L8" s="6" t="str">
        <f>IF(入力用!$B6&lt;&gt;"",MID(入力用!$B6,11,1),"")</f>
        <v/>
      </c>
      <c r="M8" s="6" t="str">
        <f>IF(入力用!$B6&lt;&gt;"",MID(入力用!$B6,12,1),"")</f>
        <v/>
      </c>
      <c r="N8" s="6" t="str">
        <f>IF(入力用!$B6&lt;&gt;"",MID(入力用!$B6,13,1),"")</f>
        <v/>
      </c>
      <c r="O8" s="6" t="str">
        <f>IF(入力用!$B6&lt;&gt;"",MID(入力用!$B6,14,1),"")</f>
        <v/>
      </c>
      <c r="P8" s="6" t="str">
        <f>IF(入力用!$B6&lt;&gt;"",MID(入力用!$B6,15,1),"")</f>
        <v/>
      </c>
      <c r="Q8" s="6" t="str">
        <f>IF(入力用!$B6&lt;&gt;"",MID(入力用!$B6,16,1),"")</f>
        <v/>
      </c>
      <c r="R8" s="6" t="str">
        <f>IF(入力用!$B6&lt;&gt;"",MID(入力用!$B6,17,1),"")</f>
        <v/>
      </c>
      <c r="S8" s="6" t="str">
        <f>IF(入力用!$B6&lt;&gt;"",MID(入力用!$B6,18,1),"")</f>
        <v/>
      </c>
      <c r="T8" s="6" t="str">
        <f>IF(入力用!$B6&lt;&gt;"",MID(入力用!$B6,19,1),"")</f>
        <v/>
      </c>
      <c r="U8" s="16" t="str">
        <f>IF(入力用!$B6&lt;&gt;"",MID(入力用!$B6,20,1),"")</f>
        <v/>
      </c>
      <c r="V8" s="190" t="str">
        <f>IF(入力用!$B8&lt;&gt;0,入力用!$B8,"")</f>
        <v/>
      </c>
      <c r="W8" s="191"/>
      <c r="X8" s="191"/>
      <c r="Y8" s="191"/>
      <c r="Z8" s="191"/>
      <c r="AA8" s="191"/>
      <c r="AB8" s="191"/>
      <c r="AC8" s="191"/>
      <c r="AD8" s="191"/>
      <c r="AE8" s="191"/>
      <c r="AF8" s="191"/>
      <c r="AG8" s="191"/>
      <c r="AH8" s="191"/>
      <c r="AI8" s="191"/>
      <c r="AJ8" s="191"/>
      <c r="AK8" s="191"/>
      <c r="AL8" s="191"/>
      <c r="AM8" s="191"/>
      <c r="AN8" s="191"/>
      <c r="AO8" s="192"/>
    </row>
    <row r="9" spans="1:41" ht="24" customHeight="1" x14ac:dyDescent="0.15">
      <c r="A9" s="2"/>
      <c r="B9" s="45" t="s">
        <v>71</v>
      </c>
      <c r="C9" s="49"/>
      <c r="D9" s="4"/>
      <c r="E9" s="4"/>
      <c r="F9" s="4"/>
      <c r="G9" s="4"/>
      <c r="H9" s="4"/>
      <c r="I9" s="4"/>
      <c r="J9" s="4"/>
      <c r="K9" s="4"/>
      <c r="L9" s="4"/>
      <c r="M9" s="4"/>
      <c r="N9" s="4"/>
      <c r="O9" s="4"/>
      <c r="P9" s="4"/>
      <c r="Q9" s="4"/>
      <c r="R9" s="4"/>
      <c r="S9" s="4"/>
      <c r="T9" s="4"/>
      <c r="U9" s="4"/>
      <c r="V9" s="47"/>
      <c r="W9" s="4"/>
      <c r="X9" s="4"/>
      <c r="Y9" s="4"/>
      <c r="Z9" s="4"/>
      <c r="AA9" s="4"/>
      <c r="AB9" s="4"/>
      <c r="AC9" s="4"/>
      <c r="AD9" s="4"/>
      <c r="AE9" s="4"/>
      <c r="AF9" s="4"/>
      <c r="AG9" s="4"/>
      <c r="AH9" s="4"/>
      <c r="AI9" s="4"/>
      <c r="AJ9" s="4"/>
      <c r="AK9" s="4"/>
      <c r="AL9" s="4"/>
      <c r="AM9" s="4"/>
      <c r="AN9" s="4"/>
      <c r="AO9" s="17"/>
    </row>
    <row r="10" spans="1:41" ht="24" customHeight="1" x14ac:dyDescent="0.15">
      <c r="A10" s="2"/>
      <c r="B10" s="54" t="str">
        <f>IF(入力用!$B9&lt;&gt;"",MID(入力用!$B9,1,1),"")</f>
        <v/>
      </c>
      <c r="C10" s="10" t="str">
        <f>IF(入力用!$B9&lt;&gt;"",MID(入力用!$B9,2,1),"")</f>
        <v/>
      </c>
      <c r="D10" s="10" t="str">
        <f>IF(入力用!$B9&lt;&gt;"",MID(入力用!$B9,3,1),"")</f>
        <v/>
      </c>
      <c r="E10" s="10" t="str">
        <f>IF(入力用!$B9&lt;&gt;"",MID(入力用!$B9,4,1),"")</f>
        <v/>
      </c>
      <c r="F10" s="10" t="str">
        <f>IF(入力用!$B9&lt;&gt;"",MID(入力用!$B9,5,1),"")</f>
        <v/>
      </c>
      <c r="G10" s="10" t="str">
        <f>IF(入力用!$B9&lt;&gt;"",MID(入力用!$B9,6,1),"")</f>
        <v/>
      </c>
      <c r="H10" s="10" t="str">
        <f>IF(入力用!$B9&lt;&gt;"",MID(入力用!$B9,7,1),"")</f>
        <v/>
      </c>
      <c r="I10" s="10" t="str">
        <f>IF(入力用!$B9&lt;&gt;"",MID(入力用!$B9,8,1),"")</f>
        <v/>
      </c>
      <c r="J10" s="10" t="str">
        <f>IF(入力用!$B9&lt;&gt;"",MID(入力用!$B9,9,1),"")</f>
        <v/>
      </c>
      <c r="K10" s="10" t="str">
        <f>IF(入力用!$B9&lt;&gt;"",MID(入力用!$B9,10,1),"")</f>
        <v/>
      </c>
      <c r="L10" s="10" t="str">
        <f>IF(入力用!$B9&lt;&gt;"",MID(入力用!$B9,11,1),"")</f>
        <v/>
      </c>
      <c r="M10" s="10" t="str">
        <f>IF(入力用!$B9&lt;&gt;"",MID(入力用!$B9,12,1),"")</f>
        <v/>
      </c>
      <c r="N10" s="10" t="str">
        <f>IF(入力用!$B9&lt;&gt;"",MID(入力用!$B9,13,1),"")</f>
        <v/>
      </c>
      <c r="O10" s="10" t="str">
        <f>IF(入力用!$B9&lt;&gt;"",MID(入力用!$B9,14,1),"")</f>
        <v/>
      </c>
      <c r="P10" s="10" t="str">
        <f>IF(入力用!$B9&lt;&gt;"",MID(入力用!$B9,15,1),"")</f>
        <v/>
      </c>
      <c r="Q10" s="10" t="str">
        <f>IF(入力用!$B9&lt;&gt;"",MID(入力用!$B9,16,1),"")</f>
        <v/>
      </c>
      <c r="R10" s="10" t="str">
        <f>IF(入力用!$B9&lt;&gt;"",MID(入力用!$B9,17,1),"")</f>
        <v/>
      </c>
      <c r="S10" s="10" t="str">
        <f>IF(入力用!$B9&lt;&gt;"",MID(入力用!$B9,18,1),"")</f>
        <v/>
      </c>
      <c r="T10" s="10" t="str">
        <f>IF(入力用!$B9&lt;&gt;"",MID(入力用!$B9,19,1),"")</f>
        <v/>
      </c>
      <c r="U10" s="10" t="str">
        <f>IF(入力用!$B9&lt;&gt;"",MID(入力用!$B9,20,1),"")</f>
        <v/>
      </c>
      <c r="V10" s="10" t="str">
        <f>IF(入力用!$B9&lt;&gt;"",MID(入力用!$B9,21,1),"")</f>
        <v/>
      </c>
      <c r="W10" s="10" t="str">
        <f>IF(入力用!$B9&lt;&gt;"",MID(入力用!$B9,22,1),"")</f>
        <v/>
      </c>
      <c r="X10" s="10" t="str">
        <f>IF(入力用!$B9&lt;&gt;"",MID(入力用!$B9,23,1),"")</f>
        <v/>
      </c>
      <c r="Y10" s="10" t="str">
        <f>IF(入力用!$B9&lt;&gt;"",MID(入力用!$B9,24,1),"")</f>
        <v/>
      </c>
      <c r="Z10" s="10" t="str">
        <f>IF(入力用!$B9&lt;&gt;"",MID(入力用!$B9,25,1),"")</f>
        <v/>
      </c>
      <c r="AA10" s="10" t="str">
        <f>IF(入力用!$B9&lt;&gt;"",MID(入力用!$B9,26,1),"")</f>
        <v/>
      </c>
      <c r="AB10" s="10" t="str">
        <f>IF(入力用!$B9&lt;&gt;"",MID(入力用!$B9,27,1),"")</f>
        <v/>
      </c>
      <c r="AC10" s="10" t="str">
        <f>IF(入力用!$B9&lt;&gt;"",MID(入力用!$B9,28,1),"")</f>
        <v/>
      </c>
      <c r="AD10" s="10" t="str">
        <f>IF(入力用!$B9&lt;&gt;"",MID(入力用!$B9,29,1),"")</f>
        <v/>
      </c>
      <c r="AE10" s="10" t="str">
        <f>IF(入力用!$B9&lt;&gt;"",MID(入力用!$B9,30,1),"")</f>
        <v/>
      </c>
      <c r="AF10" s="1" t="str">
        <f>IF(入力用!$B9&lt;&gt;"",MID(入力用!$B9,31,1),"")</f>
        <v/>
      </c>
      <c r="AG10" s="1" t="str">
        <f>IF(入力用!$B9&lt;&gt;"",MID(入力用!$B9,32,1),"")</f>
        <v/>
      </c>
      <c r="AH10" s="1" t="str">
        <f>IF(入力用!$B9&lt;&gt;"",MID(入力用!$B9,33,1),"")</f>
        <v/>
      </c>
      <c r="AI10" s="1" t="str">
        <f>IF(入力用!$B9&lt;&gt;"",MID(入力用!$B9,34,1),"")</f>
        <v/>
      </c>
      <c r="AJ10" s="1" t="str">
        <f>IF(入力用!$B9&lt;&gt;"",MID(入力用!$B9,35,1),"")</f>
        <v/>
      </c>
      <c r="AK10" s="1" t="str">
        <f>IF(入力用!$B9&lt;&gt;"",MID(入力用!$B9,36,1),"")</f>
        <v/>
      </c>
      <c r="AL10" s="1" t="str">
        <f>IF(入力用!$B9&lt;&gt;"",MID(入力用!$B9,37,1),"")</f>
        <v/>
      </c>
      <c r="AM10" s="1" t="str">
        <f>IF(入力用!$B9&lt;&gt;"",MID(入力用!$B9,38,1),"")</f>
        <v/>
      </c>
      <c r="AN10" s="1" t="str">
        <f>IF(入力用!$B9&lt;&gt;"",MID(入力用!$B9,39,1),"")</f>
        <v/>
      </c>
      <c r="AO10" s="18" t="str">
        <f>IF(入力用!$B9&lt;&gt;"",MID(入力用!$B9,40,1),"")</f>
        <v/>
      </c>
    </row>
    <row r="11" spans="1:41" ht="24" customHeight="1" x14ac:dyDescent="0.15">
      <c r="A11" s="2"/>
      <c r="B11" s="55" t="str">
        <f>IF(入力用!$B9&lt;&gt;"",MID(入力用!$B9,41,1),"")</f>
        <v/>
      </c>
      <c r="C11" s="6" t="str">
        <f>IF(入力用!$B9&lt;&gt;"",MID(入力用!$B9,42,1),"")</f>
        <v/>
      </c>
      <c r="D11" s="6" t="str">
        <f>IF(入力用!$B9&lt;&gt;"",MID(入力用!$B9,43,1),"")</f>
        <v/>
      </c>
      <c r="E11" s="6" t="str">
        <f>IF(入力用!$B9&lt;&gt;"",MID(入力用!$B9,44,1),"")</f>
        <v/>
      </c>
      <c r="F11" s="6" t="str">
        <f>IF(入力用!$B9&lt;&gt;"",MID(入力用!$B9,45,1),"")</f>
        <v/>
      </c>
      <c r="G11" s="6" t="str">
        <f>IF(入力用!$B9&lt;&gt;"",MID(入力用!$B9,46,1),"")</f>
        <v/>
      </c>
      <c r="H11" s="6" t="str">
        <f>IF(入力用!$B9&lt;&gt;"",MID(入力用!$B9,47,1),"")</f>
        <v/>
      </c>
      <c r="I11" s="6" t="str">
        <f>IF(入力用!$B9&lt;&gt;"",MID(入力用!$B9,48,1),"")</f>
        <v/>
      </c>
      <c r="J11" s="6" t="str">
        <f>IF(入力用!$B9&lt;&gt;"",MID(入力用!$B9,49,1),"")</f>
        <v/>
      </c>
      <c r="K11" s="6" t="str">
        <f>IF(入力用!$B9&lt;&gt;"",MID(入力用!$B9,50,1),"")</f>
        <v/>
      </c>
      <c r="L11" s="6" t="str">
        <f>IF(入力用!$B9&lt;&gt;"",MID(入力用!$B9,51,1),"")</f>
        <v/>
      </c>
      <c r="M11" s="6" t="str">
        <f>IF(入力用!$B9&lt;&gt;"",MID(入力用!$B9,52,1),"")</f>
        <v/>
      </c>
      <c r="N11" s="6" t="str">
        <f>IF(入力用!$B9&lt;&gt;"",MID(入力用!$B9,53,1),"")</f>
        <v/>
      </c>
      <c r="O11" s="6" t="str">
        <f>IF(入力用!$B9&lt;&gt;"",MID(入力用!$B9,54,1),"")</f>
        <v/>
      </c>
      <c r="P11" s="6" t="str">
        <f>IF(入力用!$B9&lt;&gt;"",MID(入力用!$B9,55,1),"")</f>
        <v/>
      </c>
      <c r="Q11" s="6" t="str">
        <f>IF(入力用!$B9&lt;&gt;"",MID(入力用!$B9,56,1),"")</f>
        <v/>
      </c>
      <c r="R11" s="6" t="str">
        <f>IF(入力用!$B9&lt;&gt;"",MID(入力用!$B9,57,1),"")</f>
        <v/>
      </c>
      <c r="S11" s="6" t="str">
        <f>IF(入力用!$B9&lt;&gt;"",MID(入力用!$B9,58,1),"")</f>
        <v/>
      </c>
      <c r="T11" s="6" t="str">
        <f>IF(入力用!$B9&lt;&gt;"",MID(入力用!$B9,59,1),"")</f>
        <v/>
      </c>
      <c r="U11" s="6" t="str">
        <f>IF(入力用!$B9&lt;&gt;"",MID(入力用!$B9,60,1),"")</f>
        <v/>
      </c>
      <c r="V11" s="6" t="str">
        <f>IF(入力用!$B9&lt;&gt;"",MID(入力用!$B9,61,1),"")</f>
        <v/>
      </c>
      <c r="W11" s="6" t="str">
        <f>IF(入力用!$B9&lt;&gt;"",MID(入力用!$B9,62,1),"")</f>
        <v/>
      </c>
      <c r="X11" s="6" t="str">
        <f>IF(入力用!$B9&lt;&gt;"",MID(入力用!$B9,63,1),"")</f>
        <v/>
      </c>
      <c r="Y11" s="6" t="str">
        <f>IF(入力用!$B9&lt;&gt;"",MID(入力用!$B9,64,1),"")</f>
        <v/>
      </c>
      <c r="Z11" s="6" t="str">
        <f>IF(入力用!$B9&lt;&gt;"",MID(入力用!$B9,65,1),"")</f>
        <v/>
      </c>
      <c r="AA11" s="6" t="str">
        <f>IF(入力用!$B9&lt;&gt;"",MID(入力用!$B9,66,1),"")</f>
        <v/>
      </c>
      <c r="AB11" s="6" t="str">
        <f>IF(入力用!$B9&lt;&gt;"",MID(入力用!$B9,67,1),"")</f>
        <v/>
      </c>
      <c r="AC11" s="6" t="str">
        <f>IF(入力用!$B9&lt;&gt;"",MID(入力用!$B9,68,1),"")</f>
        <v/>
      </c>
      <c r="AD11" s="6" t="str">
        <f>IF(入力用!$B9&lt;&gt;"",MID(入力用!$B9,69,1),"")</f>
        <v/>
      </c>
      <c r="AE11" s="6" t="str">
        <f>IF(入力用!$B9&lt;&gt;"",MID(入力用!$B9,70,1),"")</f>
        <v/>
      </c>
      <c r="AF11" s="12" t="str">
        <f>IF(入力用!$B9&lt;&gt;"",MID(入力用!$B9,71,1),"")</f>
        <v/>
      </c>
      <c r="AG11" s="12" t="str">
        <f>IF(入力用!$B9&lt;&gt;"",MID(入力用!$B9,72,1),"")</f>
        <v/>
      </c>
      <c r="AH11" s="12" t="str">
        <f>IF(入力用!$B9&lt;&gt;"",MID(入力用!$B9,73,1),"")</f>
        <v/>
      </c>
      <c r="AI11" s="12" t="str">
        <f>IF(入力用!$B9&lt;&gt;"",MID(入力用!$B9,74,1),"")</f>
        <v/>
      </c>
      <c r="AJ11" s="12" t="str">
        <f>IF(入力用!$B9&lt;&gt;"",MID(入力用!$B9,75,1),"")</f>
        <v/>
      </c>
      <c r="AK11" s="12" t="str">
        <f>IF(入力用!$B9&lt;&gt;"",MID(入力用!$B9,76,1),"")</f>
        <v/>
      </c>
      <c r="AL11" s="12" t="str">
        <f>IF(入力用!$B9&lt;&gt;"",MID(入力用!$B9,77,1),"")</f>
        <v/>
      </c>
      <c r="AM11" s="12" t="str">
        <f>IF(入力用!$B9&lt;&gt;"",MID(入力用!$B9,78,1),"")</f>
        <v/>
      </c>
      <c r="AN11" s="12" t="str">
        <f>IF(入力用!$B9&lt;&gt;"",MID(入力用!$B9,79,1),"")</f>
        <v/>
      </c>
      <c r="AO11" s="19" t="str">
        <f>IF(入力用!$B9&lt;&gt;"",MID(入力用!$B9,80,1),"")</f>
        <v/>
      </c>
    </row>
    <row r="12" spans="1:41" ht="24" customHeight="1" x14ac:dyDescent="0.15">
      <c r="A12" s="2"/>
      <c r="B12" s="45" t="s">
        <v>70</v>
      </c>
      <c r="C12" s="4"/>
      <c r="D12" s="4"/>
      <c r="E12" s="4"/>
      <c r="F12" s="4"/>
      <c r="G12" s="4"/>
      <c r="H12" s="4"/>
      <c r="I12" s="4"/>
      <c r="J12" s="4"/>
      <c r="K12" s="4"/>
      <c r="L12" s="4"/>
      <c r="M12" s="4"/>
      <c r="N12" s="4"/>
      <c r="O12" s="4"/>
      <c r="P12" s="4"/>
      <c r="Q12" s="4"/>
      <c r="R12" s="4"/>
      <c r="S12" s="4"/>
      <c r="T12" s="4"/>
      <c r="U12" s="4"/>
      <c r="V12" s="47"/>
      <c r="W12" s="4"/>
      <c r="X12" s="4"/>
      <c r="Y12" s="4"/>
      <c r="Z12" s="4"/>
      <c r="AA12" s="4"/>
      <c r="AB12" s="4"/>
      <c r="AC12" s="4"/>
      <c r="AD12" s="4"/>
      <c r="AE12" s="4"/>
      <c r="AF12" s="4"/>
      <c r="AG12" s="4"/>
      <c r="AH12" s="4"/>
      <c r="AI12" s="4"/>
      <c r="AJ12" s="4"/>
      <c r="AK12" s="4"/>
      <c r="AL12" s="4"/>
      <c r="AM12" s="4"/>
      <c r="AN12" s="4"/>
      <c r="AO12" s="17"/>
    </row>
    <row r="13" spans="1:41" ht="24" customHeight="1" x14ac:dyDescent="0.15">
      <c r="A13" s="2"/>
      <c r="B13" s="48" t="str">
        <f>IF(入力用!$B10&lt;&gt;"",MID(入力用!$B10,1,1),"")</f>
        <v/>
      </c>
      <c r="C13" s="10" t="str">
        <f>IF(入力用!$B10&lt;&gt;"",MID(入力用!$B10,2,1),"")</f>
        <v/>
      </c>
      <c r="D13" s="10" t="str">
        <f>IF(入力用!$B10&lt;&gt;"",MID(入力用!$B10,3,1),"")</f>
        <v/>
      </c>
      <c r="E13" s="10" t="str">
        <f>IF(入力用!$B10&lt;&gt;"",MID(入力用!$B10,4,1),"")</f>
        <v/>
      </c>
      <c r="F13" s="10" t="str">
        <f>IF(入力用!$B10&lt;&gt;"",MID(入力用!$B10,5,1),"")</f>
        <v/>
      </c>
      <c r="G13" s="10" t="str">
        <f>IF(入力用!$B10&lt;&gt;"",MID(入力用!$B10,6,1),"")</f>
        <v/>
      </c>
      <c r="H13" s="10" t="str">
        <f>IF(入力用!$B10&lt;&gt;"",MID(入力用!$B10,7,1),"")</f>
        <v/>
      </c>
      <c r="I13" s="10" t="str">
        <f>IF(入力用!$B10&lt;&gt;"",MID(入力用!$B10,8,1),"")</f>
        <v/>
      </c>
      <c r="J13" s="10" t="str">
        <f>IF(入力用!$B10&lt;&gt;"",MID(入力用!$B10,9,1),"")</f>
        <v/>
      </c>
      <c r="K13" s="10" t="str">
        <f>IF(入力用!$B10&lt;&gt;"",MID(入力用!$B10,10,1),"")</f>
        <v/>
      </c>
      <c r="L13" s="10" t="str">
        <f>IF(入力用!$B10&lt;&gt;"",MID(入力用!$B10,11,1),"")</f>
        <v/>
      </c>
      <c r="M13" s="10" t="str">
        <f>IF(入力用!$B10&lt;&gt;"",MID(入力用!$B10,12,1),"")</f>
        <v/>
      </c>
      <c r="N13" s="10" t="str">
        <f>IF(入力用!$B10&lt;&gt;"",MID(入力用!$B10,13,1),"")</f>
        <v/>
      </c>
      <c r="O13" s="10" t="str">
        <f>IF(入力用!$B10&lt;&gt;"",MID(入力用!$B10,14,1),"")</f>
        <v/>
      </c>
      <c r="P13" s="10" t="str">
        <f>IF(入力用!$B10&lt;&gt;"",MID(入力用!$B10,15,1),"")</f>
        <v/>
      </c>
      <c r="Q13" s="10" t="str">
        <f>IF(入力用!$B10&lt;&gt;"",MID(入力用!$B10,16,1),"")</f>
        <v/>
      </c>
      <c r="R13" s="10" t="str">
        <f>IF(入力用!$B10&lt;&gt;"",MID(入力用!$B10,17,1),"")</f>
        <v/>
      </c>
      <c r="S13" s="10" t="str">
        <f>IF(入力用!$B10&lt;&gt;"",MID(入力用!$B10,18,1),"")</f>
        <v/>
      </c>
      <c r="T13" s="10" t="str">
        <f>IF(入力用!$B10&lt;&gt;"",MID(入力用!$B10,19,1),"")</f>
        <v/>
      </c>
      <c r="U13" s="10" t="str">
        <f>IF(入力用!$B10&lt;&gt;"",MID(入力用!$B10,20,1),"")</f>
        <v/>
      </c>
      <c r="V13" s="10" t="str">
        <f>IF(入力用!$B10&lt;&gt;"",MID(入力用!$B10,21,1),"")</f>
        <v/>
      </c>
      <c r="W13" s="10" t="str">
        <f>IF(入力用!$B10&lt;&gt;"",MID(入力用!$B10,22,1),"")</f>
        <v/>
      </c>
      <c r="X13" s="10" t="str">
        <f>IF(入力用!$B10&lt;&gt;"",MID(入力用!$B10,23,1),"")</f>
        <v/>
      </c>
      <c r="Y13" s="10" t="str">
        <f>IF(入力用!$B10&lt;&gt;"",MID(入力用!$B10,24,1),"")</f>
        <v/>
      </c>
      <c r="Z13" s="10" t="str">
        <f>IF(入力用!$B10&lt;&gt;"",MID(入力用!$B10,25,1),"")</f>
        <v/>
      </c>
      <c r="AA13" s="10" t="str">
        <f>IF(入力用!$B10&lt;&gt;"",MID(入力用!$B10,26,1),"")</f>
        <v/>
      </c>
      <c r="AB13" s="10" t="str">
        <f>IF(入力用!$B10&lt;&gt;"",MID(入力用!$B10,27,1),"")</f>
        <v/>
      </c>
      <c r="AC13" s="10" t="str">
        <f>IF(入力用!$B10&lt;&gt;"",MID(入力用!$B10,28,1),"")</f>
        <v/>
      </c>
      <c r="AD13" s="10" t="str">
        <f>IF(入力用!$B10&lt;&gt;"",MID(入力用!$B10,29,1),"")</f>
        <v/>
      </c>
      <c r="AE13" s="10" t="str">
        <f>IF(入力用!$B10&lt;&gt;"",MID(入力用!$B10,30,1),"")</f>
        <v/>
      </c>
      <c r="AF13" s="1" t="str">
        <f>IF(入力用!$B10&lt;&gt;"",MID(入力用!$B10,31,1),"")</f>
        <v/>
      </c>
      <c r="AG13" s="1" t="str">
        <f>IF(入力用!$B10&lt;&gt;"",MID(入力用!$B10,32,1),"")</f>
        <v/>
      </c>
      <c r="AH13" s="1" t="str">
        <f>IF(入力用!$B10&lt;&gt;"",MID(入力用!$B10,33,1),"")</f>
        <v/>
      </c>
      <c r="AI13" s="1" t="str">
        <f>IF(入力用!$B10&lt;&gt;"",MID(入力用!$B10,34,1),"")</f>
        <v/>
      </c>
      <c r="AJ13" s="1" t="str">
        <f>IF(入力用!$B10&lt;&gt;"",MID(入力用!$B10,35,1),"")</f>
        <v/>
      </c>
      <c r="AK13" s="1" t="str">
        <f>IF(入力用!$B10&lt;&gt;"",MID(入力用!$B10,36,1),"")</f>
        <v/>
      </c>
      <c r="AL13" s="1" t="str">
        <f>IF(入力用!$B10&lt;&gt;"",MID(入力用!$B10,37,1),"")</f>
        <v/>
      </c>
      <c r="AM13" s="1" t="str">
        <f>IF(入力用!$B10&lt;&gt;"",MID(入力用!$B10,38,1),"")</f>
        <v/>
      </c>
      <c r="AN13" s="1" t="str">
        <f>IF(入力用!$B10&lt;&gt;"",MID(入力用!$B10,39,1),"")</f>
        <v/>
      </c>
      <c r="AO13" s="18" t="str">
        <f>IF(入力用!$B10&lt;&gt;"",MID(入力用!$B10,40,1),"")</f>
        <v/>
      </c>
    </row>
    <row r="14" spans="1:41" ht="24" customHeight="1" x14ac:dyDescent="0.15">
      <c r="A14" s="2"/>
      <c r="B14" s="5" t="str">
        <f>IF(入力用!$B10&lt;&gt;"",MID(入力用!$B10,41,1),"")</f>
        <v/>
      </c>
      <c r="C14" s="6" t="str">
        <f>IF(入力用!$B10&lt;&gt;"",MID(入力用!$B10,42,1),"")</f>
        <v/>
      </c>
      <c r="D14" s="6" t="str">
        <f>IF(入力用!$B10&lt;&gt;"",MID(入力用!$B10,43,1),"")</f>
        <v/>
      </c>
      <c r="E14" s="6" t="str">
        <f>IF(入力用!$B10&lt;&gt;"",MID(入力用!$B10,44,1),"")</f>
        <v/>
      </c>
      <c r="F14" s="6" t="str">
        <f>IF(入力用!$B10&lt;&gt;"",MID(入力用!$B10,45,1),"")</f>
        <v/>
      </c>
      <c r="G14" s="6" t="str">
        <f>IF(入力用!$B10&lt;&gt;"",MID(入力用!$B10,46,1),"")</f>
        <v/>
      </c>
      <c r="H14" s="6" t="str">
        <f>IF(入力用!$B10&lt;&gt;"",MID(入力用!$B10,47,1),"")</f>
        <v/>
      </c>
      <c r="I14" s="6" t="str">
        <f>IF(入力用!$B10&lt;&gt;"",MID(入力用!$B10,48,1),"")</f>
        <v/>
      </c>
      <c r="J14" s="6" t="str">
        <f>IF(入力用!$B10&lt;&gt;"",MID(入力用!$B10,49,1),"")</f>
        <v/>
      </c>
      <c r="K14" s="6" t="str">
        <f>IF(入力用!$B10&lt;&gt;"",MID(入力用!$B10,50,1),"")</f>
        <v/>
      </c>
      <c r="L14" s="6" t="str">
        <f>IF(入力用!$B10&lt;&gt;"",MID(入力用!$B10,51,1),"")</f>
        <v/>
      </c>
      <c r="M14" s="6" t="str">
        <f>IF(入力用!$B10&lt;&gt;"",MID(入力用!$B10,52,1),"")</f>
        <v/>
      </c>
      <c r="N14" s="6" t="str">
        <f>IF(入力用!$B10&lt;&gt;"",MID(入力用!$B10,53,1),"")</f>
        <v/>
      </c>
      <c r="O14" s="6" t="str">
        <f>IF(入力用!$B10&lt;&gt;"",MID(入力用!$B10,54,1),"")</f>
        <v/>
      </c>
      <c r="P14" s="6" t="str">
        <f>IF(入力用!$B10&lt;&gt;"",MID(入力用!$B10,55,1),"")</f>
        <v/>
      </c>
      <c r="Q14" s="6" t="str">
        <f>IF(入力用!$B10&lt;&gt;"",MID(入力用!$B10,56,1),"")</f>
        <v/>
      </c>
      <c r="R14" s="6" t="str">
        <f>IF(入力用!$B10&lt;&gt;"",MID(入力用!$B10,57,1),"")</f>
        <v/>
      </c>
      <c r="S14" s="6" t="str">
        <f>IF(入力用!$B10&lt;&gt;"",MID(入力用!$B10,58,1),"")</f>
        <v/>
      </c>
      <c r="T14" s="6" t="str">
        <f>IF(入力用!$B10&lt;&gt;"",MID(入力用!$B10,59,1),"")</f>
        <v/>
      </c>
      <c r="U14" s="6" t="str">
        <f>IF(入力用!$B10&lt;&gt;"",MID(入力用!$B10,60,1),"")</f>
        <v/>
      </c>
      <c r="V14" s="6" t="str">
        <f>IF(入力用!$B10&lt;&gt;"",MID(入力用!$B10,61,1),"")</f>
        <v/>
      </c>
      <c r="W14" s="6" t="str">
        <f>IF(入力用!$B10&lt;&gt;"",MID(入力用!$B10,62,1),"")</f>
        <v/>
      </c>
      <c r="X14" s="6" t="str">
        <f>IF(入力用!$B10&lt;&gt;"",MID(入力用!$B10,63,1),"")</f>
        <v/>
      </c>
      <c r="Y14" s="6" t="str">
        <f>IF(入力用!$B10&lt;&gt;"",MID(入力用!$B10,64,1),"")</f>
        <v/>
      </c>
      <c r="Z14" s="6" t="str">
        <f>IF(入力用!$B10&lt;&gt;"",MID(入力用!$B10,65,1),"")</f>
        <v/>
      </c>
      <c r="AA14" s="6" t="str">
        <f>IF(入力用!$B10&lt;&gt;"",MID(入力用!$B10,66,1),"")</f>
        <v/>
      </c>
      <c r="AB14" s="6" t="str">
        <f>IF(入力用!$B10&lt;&gt;"",MID(入力用!$B10,67,1),"")</f>
        <v/>
      </c>
      <c r="AC14" s="6" t="str">
        <f>IF(入力用!$B10&lt;&gt;"",MID(入力用!$B10,68,1),"")</f>
        <v/>
      </c>
      <c r="AD14" s="6" t="str">
        <f>IF(入力用!$B10&lt;&gt;"",MID(入力用!$B10,69,1),"")</f>
        <v/>
      </c>
      <c r="AE14" s="6" t="str">
        <f>IF(入力用!$B10&lt;&gt;"",MID(入力用!$B10,70,1),"")</f>
        <v/>
      </c>
      <c r="AF14" s="12" t="str">
        <f>IF(入力用!$B10&lt;&gt;"",MID(入力用!$B10,71,1),"")</f>
        <v/>
      </c>
      <c r="AG14" s="12" t="str">
        <f>IF(入力用!$B10&lt;&gt;"",MID(入力用!$B10,72,1),"")</f>
        <v/>
      </c>
      <c r="AH14" s="12" t="str">
        <f>IF(入力用!$B10&lt;&gt;"",MID(入力用!$B10,73,1),"")</f>
        <v/>
      </c>
      <c r="AI14" s="12" t="str">
        <f>IF(入力用!$B10&lt;&gt;"",MID(入力用!$B10,74,1),"")</f>
        <v/>
      </c>
      <c r="AJ14" s="12" t="str">
        <f>IF(入力用!$B10&lt;&gt;"",MID(入力用!$B10,75,1),"")</f>
        <v/>
      </c>
      <c r="AK14" s="12" t="str">
        <f>IF(入力用!$B10&lt;&gt;"",MID(入力用!$B10,76,1),"")</f>
        <v/>
      </c>
      <c r="AL14" s="12" t="str">
        <f>IF(入力用!$B10&lt;&gt;"",MID(入力用!$B10,77,1),"")</f>
        <v/>
      </c>
      <c r="AM14" s="12" t="str">
        <f>IF(入力用!$B10&lt;&gt;"",MID(入力用!$B10,78,1),"")</f>
        <v/>
      </c>
      <c r="AN14" s="12" t="str">
        <f>IF(入力用!$B10&lt;&gt;"",MID(入力用!$B10,79,1),"")</f>
        <v/>
      </c>
      <c r="AO14" s="19" t="str">
        <f>IF(入力用!$B10&lt;&gt;"",MID(入力用!$B10,80,1),"")</f>
        <v/>
      </c>
    </row>
    <row r="15" spans="1:41" ht="24" customHeight="1" x14ac:dyDescent="0.15">
      <c r="A15" s="2"/>
      <c r="B15" s="3" t="s">
        <v>43</v>
      </c>
      <c r="C15" s="4"/>
      <c r="D15" s="4"/>
      <c r="E15" s="4"/>
      <c r="F15" s="4"/>
      <c r="G15" s="4"/>
      <c r="H15" s="4"/>
      <c r="I15" s="4"/>
      <c r="J15" s="4"/>
      <c r="K15" s="4"/>
      <c r="L15" s="4"/>
      <c r="M15" s="4"/>
      <c r="N15" s="4"/>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17"/>
    </row>
    <row r="16" spans="1:41" ht="24" customHeight="1" x14ac:dyDescent="0.15">
      <c r="A16" s="2"/>
      <c r="B16" s="7" t="s">
        <v>44</v>
      </c>
      <c r="F16" s="187" t="str">
        <f>IF(入力用!B11&lt;&gt;"",入力用!B11,"")</f>
        <v/>
      </c>
      <c r="G16" s="187"/>
      <c r="H16" s="187"/>
      <c r="I16" s="187"/>
      <c r="J16" s="187"/>
      <c r="K16" s="187"/>
      <c r="L16" s="187"/>
      <c r="M16" s="187"/>
      <c r="N16" s="187"/>
      <c r="O16" s="187"/>
      <c r="P16" s="187"/>
      <c r="Q16" s="187"/>
      <c r="R16" s="187"/>
      <c r="S16" s="187"/>
      <c r="V16" s="1" t="s">
        <v>45</v>
      </c>
      <c r="X16" s="187" t="str">
        <f>IF(入力用!B13&lt;&gt;"",入力用!B13,"")</f>
        <v/>
      </c>
      <c r="Y16" s="187"/>
      <c r="Z16" s="187"/>
      <c r="AA16" s="187"/>
      <c r="AB16" s="187"/>
      <c r="AC16" s="187"/>
      <c r="AD16" s="187"/>
      <c r="AE16" s="187"/>
      <c r="AO16" s="18"/>
    </row>
    <row r="17" spans="1:41" ht="24" customHeight="1" x14ac:dyDescent="0.15">
      <c r="A17" s="2"/>
      <c r="B17" s="7" t="s">
        <v>46</v>
      </c>
      <c r="F17" s="187" t="str">
        <f>IF(入力用!B12&lt;&gt;"",入力用!B12,"")</f>
        <v/>
      </c>
      <c r="G17" s="187"/>
      <c r="H17" s="187"/>
      <c r="I17" s="187"/>
      <c r="J17" s="187"/>
      <c r="K17" s="187"/>
      <c r="L17" s="187"/>
      <c r="M17" s="187"/>
      <c r="N17" s="187"/>
      <c r="O17" s="187"/>
      <c r="P17" s="187"/>
      <c r="Q17" s="187"/>
      <c r="R17" s="187"/>
      <c r="S17" s="187"/>
      <c r="V17" s="1" t="s">
        <v>47</v>
      </c>
      <c r="X17" s="193" t="str">
        <f>IF(入力用!B14&lt;&gt;"",入力用!B14,"")</f>
        <v/>
      </c>
      <c r="Y17" s="193"/>
      <c r="Z17" s="193"/>
      <c r="AA17" s="193"/>
      <c r="AB17" s="193"/>
      <c r="AC17" s="193"/>
      <c r="AD17" s="193"/>
      <c r="AE17" s="193"/>
      <c r="AO17" s="18"/>
    </row>
    <row r="18" spans="1:41" ht="24" customHeight="1" x14ac:dyDescent="0.15">
      <c r="A18" s="2"/>
      <c r="B18" s="7" t="s">
        <v>48</v>
      </c>
      <c r="F18" s="9" t="s">
        <v>49</v>
      </c>
      <c r="G18" s="10" t="str">
        <f>IF(入力用!B15&lt;&gt;"",入力用!B15,"")</f>
        <v/>
      </c>
      <c r="L18" s="187" t="str">
        <f>IF(入力用!B16&lt;&gt;"",入力用!B16,"")</f>
        <v/>
      </c>
      <c r="M18" s="187"/>
      <c r="N18" s="187"/>
      <c r="O18" s="187"/>
      <c r="P18" s="187"/>
      <c r="Q18" s="187"/>
      <c r="R18" s="187"/>
      <c r="S18" s="187"/>
      <c r="T18" s="187"/>
      <c r="U18" s="187"/>
      <c r="V18" s="187"/>
      <c r="W18" s="187"/>
      <c r="X18" s="187"/>
      <c r="Y18" s="187"/>
      <c r="Z18" s="187"/>
      <c r="AA18" s="187"/>
      <c r="AB18" s="187"/>
      <c r="AC18" s="187"/>
      <c r="AD18" s="187"/>
      <c r="AE18" s="187"/>
      <c r="AO18" s="18"/>
    </row>
    <row r="19" spans="1:41" ht="24" customHeight="1" x14ac:dyDescent="0.15">
      <c r="A19" s="2"/>
      <c r="B19" s="194" t="s">
        <v>50</v>
      </c>
      <c r="C19" s="195"/>
      <c r="D19" s="195"/>
      <c r="E19" s="195"/>
      <c r="F19" s="195"/>
      <c r="G19" s="195"/>
      <c r="H19" s="195"/>
      <c r="I19" s="10" t="str">
        <f>IF(入力用!B17&lt;&gt;"",入力用!B17,"")</f>
        <v/>
      </c>
      <c r="X19" s="10"/>
      <c r="AO19" s="18"/>
    </row>
    <row r="20" spans="1:41" ht="24" customHeight="1" x14ac:dyDescent="0.15">
      <c r="A20" s="2"/>
      <c r="B20" s="11" t="s">
        <v>51</v>
      </c>
      <c r="C20" s="12"/>
      <c r="D20" s="12"/>
      <c r="E20" s="12"/>
      <c r="F20" s="196" t="str">
        <f>IF(入力用!B18&lt;&gt;"",入力用!B18,"")</f>
        <v/>
      </c>
      <c r="G20" s="196"/>
      <c r="H20" s="196"/>
      <c r="I20" s="196"/>
      <c r="J20" s="196"/>
      <c r="K20" s="196"/>
      <c r="L20" s="196"/>
      <c r="M20" s="196"/>
      <c r="N20" s="196"/>
      <c r="O20" s="196"/>
      <c r="P20" s="196"/>
      <c r="Q20" s="196"/>
      <c r="R20" s="196"/>
      <c r="S20" s="196"/>
      <c r="T20" s="196"/>
      <c r="U20" s="196"/>
      <c r="V20" s="196"/>
      <c r="W20" s="196"/>
      <c r="X20" s="196"/>
      <c r="Y20" s="196"/>
      <c r="Z20" s="196"/>
      <c r="AA20" s="196"/>
      <c r="AB20" s="196"/>
      <c r="AC20" s="196"/>
      <c r="AD20" s="196"/>
      <c r="AE20" s="196"/>
      <c r="AF20" s="12"/>
      <c r="AG20" s="12"/>
      <c r="AH20" s="12"/>
      <c r="AI20" s="12"/>
      <c r="AJ20" s="12"/>
      <c r="AK20" s="12"/>
      <c r="AL20" s="12"/>
      <c r="AM20" s="12"/>
      <c r="AN20" s="12"/>
      <c r="AO20" s="19"/>
    </row>
    <row r="21" spans="1:41" ht="24" customHeight="1" x14ac:dyDescent="0.15">
      <c r="A21" s="2"/>
      <c r="B21" s="3" t="s">
        <v>53</v>
      </c>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17"/>
    </row>
    <row r="22" spans="1:41" ht="24" customHeight="1" x14ac:dyDescent="0.15">
      <c r="A22" s="2"/>
      <c r="B22" s="7" t="s">
        <v>44</v>
      </c>
      <c r="F22" s="187" t="str">
        <f>IF(入力用!B19&lt;&gt;"",入力用!B19,"")</f>
        <v/>
      </c>
      <c r="G22" s="187"/>
      <c r="H22" s="187"/>
      <c r="I22" s="187"/>
      <c r="J22" s="187"/>
      <c r="K22" s="187"/>
      <c r="L22" s="187"/>
      <c r="M22" s="187"/>
      <c r="N22" s="187"/>
      <c r="O22" s="187"/>
      <c r="P22" s="187"/>
      <c r="Q22" s="187"/>
      <c r="R22" s="187"/>
      <c r="S22" s="187"/>
      <c r="V22" s="1" t="s">
        <v>45</v>
      </c>
      <c r="X22" s="187" t="str">
        <f>IF(入力用!B21&lt;&gt;"",入力用!B21,"")</f>
        <v/>
      </c>
      <c r="Y22" s="187"/>
      <c r="Z22" s="187"/>
      <c r="AA22" s="187"/>
      <c r="AB22" s="187"/>
      <c r="AC22" s="187"/>
      <c r="AD22" s="187"/>
      <c r="AE22" s="187"/>
      <c r="AO22" s="18"/>
    </row>
    <row r="23" spans="1:41" ht="24" customHeight="1" x14ac:dyDescent="0.15">
      <c r="A23" s="2"/>
      <c r="B23" s="7" t="s">
        <v>46</v>
      </c>
      <c r="F23" s="187" t="str">
        <f>IF(入力用!B20&lt;&gt;"",入力用!B20,"")</f>
        <v/>
      </c>
      <c r="G23" s="187"/>
      <c r="H23" s="187"/>
      <c r="I23" s="187"/>
      <c r="J23" s="187"/>
      <c r="K23" s="187"/>
      <c r="L23" s="187"/>
      <c r="M23" s="187"/>
      <c r="N23" s="187"/>
      <c r="O23" s="187"/>
      <c r="P23" s="187"/>
      <c r="Q23" s="187"/>
      <c r="R23" s="187"/>
      <c r="S23" s="187"/>
      <c r="V23" s="1" t="s">
        <v>47</v>
      </c>
      <c r="X23" s="10" t="str">
        <f>IF(入力用!B22&lt;&gt;"",入力用!B22,"")</f>
        <v/>
      </c>
      <c r="AO23" s="18"/>
    </row>
    <row r="24" spans="1:41" ht="24" customHeight="1" x14ac:dyDescent="0.15">
      <c r="A24" s="2"/>
      <c r="B24" s="7" t="s">
        <v>48</v>
      </c>
      <c r="F24" s="9" t="s">
        <v>49</v>
      </c>
      <c r="G24" s="10" t="str">
        <f>IF(入力用!B23&lt;&gt;"",入力用!B23,"")</f>
        <v/>
      </c>
      <c r="L24" s="187" t="str">
        <f>IF(入力用!B24&lt;&gt;"",入力用!B24,"")</f>
        <v/>
      </c>
      <c r="M24" s="187"/>
      <c r="N24" s="187"/>
      <c r="O24" s="187"/>
      <c r="P24" s="187"/>
      <c r="Q24" s="187"/>
      <c r="R24" s="187"/>
      <c r="S24" s="187"/>
      <c r="T24" s="187"/>
      <c r="U24" s="187"/>
      <c r="V24" s="187"/>
      <c r="W24" s="187"/>
      <c r="X24" s="187"/>
      <c r="Y24" s="187"/>
      <c r="Z24" s="187"/>
      <c r="AA24" s="187"/>
      <c r="AB24" s="187"/>
      <c r="AC24" s="187"/>
      <c r="AD24" s="187"/>
      <c r="AE24" s="187"/>
      <c r="AO24" s="18"/>
    </row>
    <row r="25" spans="1:41" ht="24" customHeight="1" x14ac:dyDescent="0.15">
      <c r="A25" s="2"/>
      <c r="B25" s="194" t="s">
        <v>50</v>
      </c>
      <c r="C25" s="195"/>
      <c r="D25" s="195"/>
      <c r="E25" s="195"/>
      <c r="F25" s="195"/>
      <c r="G25" s="195"/>
      <c r="H25" s="195"/>
      <c r="I25" s="10" t="str">
        <f>IF(入力用!B25&lt;&gt;"",入力用!B25,"")</f>
        <v/>
      </c>
      <c r="X25" s="10"/>
      <c r="AO25" s="18"/>
    </row>
    <row r="26" spans="1:41" ht="24" customHeight="1" x14ac:dyDescent="0.15">
      <c r="A26" s="2"/>
      <c r="B26" s="11" t="s">
        <v>51</v>
      </c>
      <c r="C26" s="12"/>
      <c r="D26" s="12"/>
      <c r="E26" s="12"/>
      <c r="F26" s="196" t="str">
        <f>IF(入力用!B26&lt;&gt;"",入力用!B26,"")</f>
        <v/>
      </c>
      <c r="G26" s="196"/>
      <c r="H26" s="196"/>
      <c r="I26" s="196"/>
      <c r="J26" s="196"/>
      <c r="K26" s="196"/>
      <c r="L26" s="196"/>
      <c r="M26" s="196"/>
      <c r="N26" s="196"/>
      <c r="O26" s="196"/>
      <c r="P26" s="196"/>
      <c r="Q26" s="196"/>
      <c r="R26" s="196"/>
      <c r="S26" s="196"/>
      <c r="T26" s="196"/>
      <c r="U26" s="196"/>
      <c r="V26" s="196"/>
      <c r="W26" s="196"/>
      <c r="X26" s="196"/>
      <c r="Y26" s="196"/>
      <c r="Z26" s="196"/>
      <c r="AA26" s="196"/>
      <c r="AB26" s="196"/>
      <c r="AC26" s="196"/>
      <c r="AD26" s="196"/>
      <c r="AE26" s="196"/>
      <c r="AF26" s="12"/>
      <c r="AG26" s="12"/>
      <c r="AH26" s="12"/>
      <c r="AI26" s="12"/>
      <c r="AJ26" s="12"/>
      <c r="AK26" s="12"/>
      <c r="AL26" s="12"/>
      <c r="AM26" s="12"/>
      <c r="AN26" s="12"/>
      <c r="AO26" s="19"/>
    </row>
    <row r="27" spans="1:41" ht="24" hidden="1" customHeight="1" x14ac:dyDescent="0.15">
      <c r="A27" s="2"/>
      <c r="B27" s="50" t="s">
        <v>36</v>
      </c>
      <c r="F27" s="8"/>
      <c r="G27" s="8"/>
      <c r="H27" s="8"/>
      <c r="I27" s="8"/>
      <c r="J27" s="8"/>
      <c r="K27" s="8"/>
      <c r="L27" s="8"/>
      <c r="M27" s="189">
        <f>IF(入力用!B27="【未選択】","【未選択】",入力用!B27)</f>
        <v>0</v>
      </c>
      <c r="N27" s="189"/>
      <c r="O27" s="189"/>
      <c r="P27" s="189"/>
      <c r="Q27" s="189"/>
      <c r="R27" s="189"/>
      <c r="S27" s="189"/>
      <c r="T27" s="189"/>
      <c r="U27" s="8"/>
      <c r="V27" s="13" t="s">
        <v>37</v>
      </c>
      <c r="W27" s="51"/>
      <c r="X27" s="51"/>
      <c r="Y27" s="51"/>
      <c r="Z27" s="51"/>
      <c r="AA27" s="51"/>
      <c r="AB27" s="52"/>
      <c r="AC27" s="52"/>
      <c r="AD27" s="52"/>
      <c r="AE27" s="51"/>
      <c r="AF27" s="14"/>
      <c r="AG27" s="184">
        <f>IF(入力用!B28="【未選択】","【未選択】",入力用!B28)</f>
        <v>0</v>
      </c>
      <c r="AH27" s="184"/>
      <c r="AI27" s="184"/>
      <c r="AJ27" s="184"/>
      <c r="AK27" s="184"/>
      <c r="AL27" s="184"/>
      <c r="AM27" s="184"/>
      <c r="AN27" s="184"/>
      <c r="AO27" s="20"/>
    </row>
    <row r="28" spans="1:41" ht="24" customHeight="1" x14ac:dyDescent="0.15">
      <c r="A28" s="2"/>
      <c r="B28" s="3" t="s">
        <v>52</v>
      </c>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17"/>
    </row>
    <row r="29" spans="1:41" ht="24" customHeight="1" x14ac:dyDescent="0.15">
      <c r="A29" s="2"/>
      <c r="B29" s="7" t="s">
        <v>44</v>
      </c>
      <c r="F29" s="187" t="str">
        <f>IF(入力用!B29&lt;&gt;"",入力用!B29,"")</f>
        <v/>
      </c>
      <c r="G29" s="187"/>
      <c r="H29" s="187"/>
      <c r="I29" s="187"/>
      <c r="J29" s="187"/>
      <c r="K29" s="187"/>
      <c r="L29" s="187"/>
      <c r="M29" s="187"/>
      <c r="N29" s="187"/>
      <c r="O29" s="187"/>
      <c r="P29" s="187"/>
      <c r="Q29" s="187"/>
      <c r="R29" s="187"/>
      <c r="S29" s="187"/>
      <c r="V29" s="1" t="s">
        <v>45</v>
      </c>
      <c r="X29" s="187" t="str">
        <f>IF(入力用!B31&lt;&gt;"",入力用!B31,"")</f>
        <v/>
      </c>
      <c r="Y29" s="187"/>
      <c r="Z29" s="187"/>
      <c r="AA29" s="187"/>
      <c r="AB29" s="187"/>
      <c r="AC29" s="187"/>
      <c r="AD29" s="187"/>
      <c r="AE29" s="187"/>
      <c r="AO29" s="18"/>
    </row>
    <row r="30" spans="1:41" ht="24" customHeight="1" x14ac:dyDescent="0.15">
      <c r="A30" s="2"/>
      <c r="B30" s="7" t="s">
        <v>46</v>
      </c>
      <c r="F30" s="187" t="str">
        <f>IF(入力用!B30&lt;&gt;"",入力用!B30,"")</f>
        <v/>
      </c>
      <c r="G30" s="187"/>
      <c r="H30" s="187"/>
      <c r="I30" s="187"/>
      <c r="J30" s="187"/>
      <c r="K30" s="187"/>
      <c r="L30" s="187"/>
      <c r="M30" s="187"/>
      <c r="N30" s="187"/>
      <c r="O30" s="187"/>
      <c r="P30" s="187"/>
      <c r="Q30" s="187"/>
      <c r="R30" s="187"/>
      <c r="S30" s="187"/>
      <c r="V30" s="1" t="s">
        <v>47</v>
      </c>
      <c r="X30" s="10" t="str">
        <f>IF(入力用!B32&lt;&gt;"",入力用!B32,"")</f>
        <v/>
      </c>
      <c r="AO30" s="18"/>
    </row>
    <row r="31" spans="1:41" ht="24" customHeight="1" x14ac:dyDescent="0.15">
      <c r="A31" s="2"/>
      <c r="B31" s="194" t="s">
        <v>50</v>
      </c>
      <c r="C31" s="195"/>
      <c r="D31" s="195"/>
      <c r="E31" s="195"/>
      <c r="F31" s="195"/>
      <c r="G31" s="195"/>
      <c r="H31" s="195"/>
      <c r="I31" s="10" t="str">
        <f>IF(入力用!B33&lt;&gt;"",入力用!B33,"")</f>
        <v/>
      </c>
      <c r="X31" s="10"/>
      <c r="AO31" s="18"/>
    </row>
    <row r="32" spans="1:41" ht="24" customHeight="1" x14ac:dyDescent="0.15">
      <c r="A32" s="2"/>
      <c r="B32" s="11" t="s">
        <v>51</v>
      </c>
      <c r="C32" s="12"/>
      <c r="D32" s="12"/>
      <c r="E32" s="12"/>
      <c r="F32" s="196" t="str">
        <f>IF(入力用!B34&lt;&gt;"",入力用!B34,"")</f>
        <v/>
      </c>
      <c r="G32" s="196"/>
      <c r="H32" s="196"/>
      <c r="I32" s="196"/>
      <c r="J32" s="196"/>
      <c r="K32" s="196"/>
      <c r="L32" s="196"/>
      <c r="M32" s="196"/>
      <c r="N32" s="196"/>
      <c r="O32" s="196"/>
      <c r="P32" s="196"/>
      <c r="Q32" s="196"/>
      <c r="R32" s="196"/>
      <c r="S32" s="196"/>
      <c r="T32" s="196"/>
      <c r="U32" s="196"/>
      <c r="V32" s="196"/>
      <c r="W32" s="196"/>
      <c r="X32" s="196"/>
      <c r="Y32" s="196"/>
      <c r="Z32" s="196"/>
      <c r="AA32" s="196"/>
      <c r="AB32" s="196"/>
      <c r="AC32" s="196"/>
      <c r="AD32" s="196"/>
      <c r="AE32" s="196"/>
      <c r="AF32" s="12"/>
      <c r="AG32" s="12"/>
      <c r="AH32" s="12"/>
      <c r="AI32" s="12"/>
      <c r="AJ32" s="12"/>
      <c r="AK32" s="12"/>
      <c r="AL32" s="12"/>
      <c r="AM32" s="12"/>
      <c r="AN32" s="12"/>
      <c r="AO32" s="19"/>
    </row>
    <row r="33" spans="1:41" ht="24" customHeight="1" x14ac:dyDescent="0.15">
      <c r="A33" s="2"/>
      <c r="B33" s="53" t="s">
        <v>65</v>
      </c>
      <c r="C33" s="14"/>
      <c r="D33" s="14"/>
      <c r="E33" s="14"/>
      <c r="F33" s="14"/>
      <c r="G33" s="14"/>
      <c r="H33" s="14"/>
      <c r="I33" s="14"/>
      <c r="J33" s="14"/>
      <c r="K33" s="199" t="str">
        <f>IF(入力用!B41="【未選択】","【未選択】",入力用!B41)</f>
        <v>希望</v>
      </c>
      <c r="L33" s="199"/>
      <c r="M33" s="199"/>
      <c r="N33" s="199"/>
      <c r="O33" s="199"/>
      <c r="P33" s="199"/>
      <c r="Q33" s="199"/>
      <c r="R33" s="199"/>
      <c r="S33" s="14"/>
      <c r="T33" s="14"/>
      <c r="U33" s="20"/>
      <c r="V33" s="114" t="s">
        <v>146</v>
      </c>
      <c r="W33" s="14"/>
      <c r="X33" s="14"/>
      <c r="Y33" s="14"/>
      <c r="Z33" s="14"/>
      <c r="AA33" s="14"/>
      <c r="AB33" s="14"/>
      <c r="AC33" s="14"/>
      <c r="AD33" s="14"/>
      <c r="AE33" s="51"/>
      <c r="AF33" s="199" t="str">
        <f>IF(入力用!B40="【未選択】","【未選択】",入力用!B40)</f>
        <v>希望</v>
      </c>
      <c r="AG33" s="199"/>
      <c r="AH33" s="199"/>
      <c r="AI33" s="199"/>
      <c r="AJ33" s="199"/>
      <c r="AK33" s="199"/>
      <c r="AL33" s="199"/>
      <c r="AM33" s="199"/>
      <c r="AN33" s="199"/>
      <c r="AO33" s="204"/>
    </row>
    <row r="34" spans="1:41" ht="24" customHeight="1" x14ac:dyDescent="0.15">
      <c r="A34" s="2"/>
      <c r="B34" s="7" t="s">
        <v>54</v>
      </c>
      <c r="F34" s="203" t="str">
        <f>IF(入力用!B36&lt;&gt;"",入力用!B36,"")</f>
        <v/>
      </c>
      <c r="G34" s="203"/>
      <c r="H34" s="203"/>
      <c r="I34" s="203"/>
      <c r="J34" s="203"/>
      <c r="K34" s="203"/>
      <c r="L34" s="203"/>
      <c r="M34" s="203"/>
      <c r="N34" s="203"/>
      <c r="O34" s="203"/>
      <c r="P34" s="203"/>
      <c r="Q34" s="203"/>
      <c r="R34" s="203"/>
      <c r="S34" s="203"/>
      <c r="T34" s="203"/>
      <c r="U34" s="203"/>
      <c r="V34" s="203"/>
      <c r="W34" s="203"/>
      <c r="X34" s="203"/>
      <c r="Y34" s="8"/>
      <c r="Z34" s="203" t="str">
        <f>IF(入力用!B35&lt;&gt;"",入力用!B35,"")</f>
        <v/>
      </c>
      <c r="AA34" s="203"/>
      <c r="AB34" s="203"/>
      <c r="AC34" s="203"/>
      <c r="AD34" s="203"/>
      <c r="AE34" s="203"/>
      <c r="AF34" s="203"/>
      <c r="AG34" s="203"/>
      <c r="AH34" s="203"/>
      <c r="AI34" s="203"/>
      <c r="AJ34" s="203"/>
      <c r="AK34" s="203"/>
      <c r="AL34" s="203"/>
      <c r="AM34" s="203"/>
      <c r="AN34" s="203"/>
      <c r="AO34" s="18"/>
    </row>
    <row r="35" spans="1:41" ht="24" customHeight="1" x14ac:dyDescent="0.15">
      <c r="A35" s="2"/>
      <c r="B35" s="7" t="s">
        <v>48</v>
      </c>
      <c r="F35" s="9" t="s">
        <v>49</v>
      </c>
      <c r="G35" s="10" t="str">
        <f>IF(入力用!B37&lt;&gt;"",入力用!B37,"")</f>
        <v/>
      </c>
      <c r="L35" s="187" t="str">
        <f>IF(入力用!B38&lt;&gt;"",入力用!B38,"")</f>
        <v/>
      </c>
      <c r="M35" s="187"/>
      <c r="N35" s="187"/>
      <c r="O35" s="187"/>
      <c r="P35" s="187"/>
      <c r="Q35" s="187"/>
      <c r="R35" s="187"/>
      <c r="S35" s="187"/>
      <c r="T35" s="187"/>
      <c r="U35" s="187"/>
      <c r="V35" s="187"/>
      <c r="W35" s="187"/>
      <c r="X35" s="187"/>
      <c r="Y35" s="187"/>
      <c r="Z35" s="187"/>
      <c r="AA35" s="187"/>
      <c r="AB35" s="187"/>
      <c r="AC35" s="187"/>
      <c r="AD35" s="187"/>
      <c r="AE35" s="187"/>
      <c r="AO35" s="18"/>
    </row>
    <row r="36" spans="1:41" ht="24" customHeight="1" x14ac:dyDescent="0.15">
      <c r="A36" s="2"/>
      <c r="B36" s="11" t="s">
        <v>55</v>
      </c>
      <c r="C36" s="12"/>
      <c r="D36" s="12"/>
      <c r="E36" s="6"/>
      <c r="F36" s="6" t="str">
        <f>IF(入力用!B39&lt;&gt;"",入力用!B39,"")</f>
        <v/>
      </c>
      <c r="G36" s="12"/>
      <c r="H36" s="12"/>
      <c r="I36" s="12"/>
      <c r="J36" s="12"/>
      <c r="K36" s="12"/>
      <c r="L36" s="12"/>
      <c r="M36" s="12"/>
      <c r="N36" s="12"/>
      <c r="O36" s="12"/>
      <c r="P36" s="12"/>
      <c r="Q36" s="12"/>
      <c r="R36" s="12"/>
      <c r="S36" s="12"/>
      <c r="T36" s="12"/>
      <c r="U36" s="12"/>
      <c r="V36" s="12"/>
      <c r="W36" s="12"/>
      <c r="X36" s="6"/>
      <c r="Y36" s="12"/>
      <c r="Z36" s="12"/>
      <c r="AA36" s="12"/>
      <c r="AB36" s="12"/>
      <c r="AC36" s="12"/>
      <c r="AD36" s="12"/>
      <c r="AE36" s="12"/>
      <c r="AF36" s="12"/>
      <c r="AG36" s="12"/>
      <c r="AH36" s="12"/>
      <c r="AI36" s="12"/>
      <c r="AJ36" s="12"/>
      <c r="AK36" s="12"/>
      <c r="AL36" s="12"/>
      <c r="AM36" s="12"/>
      <c r="AN36" s="12"/>
      <c r="AO36" s="19"/>
    </row>
    <row r="37" spans="1:41" ht="24" customHeight="1" x14ac:dyDescent="0.15">
      <c r="A37" s="2"/>
      <c r="B37" s="13" t="s">
        <v>56</v>
      </c>
      <c r="C37" s="14"/>
      <c r="D37" s="15"/>
      <c r="E37" s="14"/>
      <c r="F37" s="14"/>
      <c r="G37" s="14"/>
      <c r="H37" s="14"/>
      <c r="I37" s="14"/>
      <c r="J37" s="14"/>
      <c r="K37" s="199" t="str">
        <f>IF(入力用!B42="【未選択】","【未選択】",入力用!B42)</f>
        <v>希望</v>
      </c>
      <c r="L37" s="199"/>
      <c r="M37" s="199"/>
      <c r="N37" s="199"/>
      <c r="O37" s="199"/>
      <c r="P37" s="199"/>
      <c r="Q37" s="199"/>
      <c r="R37" s="199"/>
      <c r="S37" s="14"/>
      <c r="T37" s="14"/>
      <c r="U37" s="20"/>
      <c r="V37" s="84" t="s">
        <v>128</v>
      </c>
      <c r="W37" s="14"/>
      <c r="X37" s="14"/>
      <c r="Y37" s="14"/>
      <c r="Z37" s="14"/>
      <c r="AA37" s="14"/>
      <c r="AB37" s="14"/>
      <c r="AC37" s="14"/>
      <c r="AD37" s="14"/>
      <c r="AE37" s="14"/>
      <c r="AF37" s="14"/>
      <c r="AG37" s="199" t="str">
        <f>IF(入力用!B43="【未選択】","【未選択】",入力用!B43)</f>
        <v>希望</v>
      </c>
      <c r="AH37" s="199"/>
      <c r="AI37" s="199"/>
      <c r="AJ37" s="199"/>
      <c r="AK37" s="199"/>
      <c r="AL37" s="199"/>
      <c r="AM37" s="199"/>
      <c r="AN37" s="199"/>
      <c r="AO37" s="20"/>
    </row>
    <row r="38" spans="1:41" ht="24" customHeight="1" x14ac:dyDescent="0.15">
      <c r="A38" s="2"/>
      <c r="B38" s="13" t="s">
        <v>111</v>
      </c>
      <c r="C38" s="14"/>
      <c r="D38" s="14"/>
      <c r="E38" s="14"/>
      <c r="F38" s="46"/>
      <c r="G38" s="46"/>
      <c r="H38" s="46"/>
      <c r="I38" s="46"/>
      <c r="J38" s="46"/>
      <c r="K38" s="199" t="str">
        <f>IF(入力用!B44&lt;&gt;"",入力用!B44,"")</f>
        <v/>
      </c>
      <c r="L38" s="199"/>
      <c r="M38" s="199"/>
      <c r="N38" s="199"/>
      <c r="O38" s="199"/>
      <c r="P38" s="199"/>
      <c r="Q38" s="199"/>
      <c r="R38" s="199"/>
      <c r="S38" s="46"/>
      <c r="T38" s="46"/>
      <c r="U38" s="46"/>
      <c r="V38" s="200" t="s">
        <v>67</v>
      </c>
      <c r="W38" s="201"/>
      <c r="X38" s="201"/>
      <c r="Y38" s="202" t="str">
        <f>IF(入力用!B45&lt;&gt;"",入力用!B45,"")</f>
        <v/>
      </c>
      <c r="Z38" s="202"/>
      <c r="AA38" s="202"/>
      <c r="AB38" s="202"/>
      <c r="AC38" s="202"/>
      <c r="AD38" s="202"/>
      <c r="AE38" s="202"/>
      <c r="AF38" s="14"/>
      <c r="AG38" s="14"/>
      <c r="AH38" s="14"/>
      <c r="AI38" s="14"/>
      <c r="AJ38" s="14"/>
      <c r="AK38" s="14"/>
      <c r="AL38" s="14"/>
      <c r="AM38" s="14"/>
      <c r="AN38" s="14"/>
      <c r="AO38" s="20"/>
    </row>
    <row r="39" spans="1:41" ht="24" customHeight="1" x14ac:dyDescent="0.15">
      <c r="A39" s="2"/>
      <c r="B39" s="13" t="s">
        <v>57</v>
      </c>
      <c r="C39" s="14"/>
      <c r="D39" s="14"/>
      <c r="E39" s="14"/>
      <c r="F39" s="46"/>
      <c r="G39" s="46"/>
      <c r="H39" s="197" t="str">
        <f>IF(入力用!B46&lt;&gt;"",入力用!B46,"")</f>
        <v/>
      </c>
      <c r="I39" s="197"/>
      <c r="J39" s="197"/>
      <c r="K39" s="197"/>
      <c r="L39" s="197"/>
      <c r="M39" s="197"/>
      <c r="N39" s="197"/>
      <c r="O39" s="197"/>
      <c r="P39" s="197"/>
      <c r="Q39" s="197"/>
      <c r="R39" s="197"/>
      <c r="S39" s="197"/>
      <c r="T39" s="197"/>
      <c r="U39" s="197"/>
      <c r="V39" s="197"/>
      <c r="W39" s="197"/>
      <c r="X39" s="197"/>
      <c r="Y39" s="197"/>
      <c r="Z39" s="197"/>
      <c r="AA39" s="197"/>
      <c r="AB39" s="197"/>
      <c r="AC39" s="197"/>
      <c r="AD39" s="197"/>
      <c r="AE39" s="197"/>
      <c r="AF39" s="14"/>
      <c r="AG39" s="14"/>
      <c r="AH39" s="14"/>
      <c r="AI39" s="14"/>
      <c r="AJ39" s="14"/>
      <c r="AK39" s="14"/>
      <c r="AL39" s="14"/>
      <c r="AM39" s="14"/>
      <c r="AN39" s="14"/>
      <c r="AO39" s="20"/>
    </row>
    <row r="40" spans="1:41" ht="24" customHeight="1" x14ac:dyDescent="0.15">
      <c r="A40" s="2"/>
      <c r="B40" s="1" t="s">
        <v>58</v>
      </c>
      <c r="J40" s="198" t="s">
        <v>151</v>
      </c>
      <c r="K40" s="198"/>
      <c r="L40" s="198"/>
      <c r="M40" s="198"/>
      <c r="N40" s="198"/>
      <c r="O40" s="198"/>
      <c r="P40" s="198"/>
      <c r="Q40" s="198"/>
      <c r="R40" s="198"/>
      <c r="S40" s="198"/>
      <c r="T40" s="198"/>
      <c r="U40" s="198"/>
      <c r="V40" s="198"/>
      <c r="W40" s="198"/>
      <c r="X40" s="198"/>
      <c r="Y40" s="198"/>
      <c r="Z40" s="198"/>
      <c r="AA40" s="198"/>
      <c r="AJ40" s="9" t="s">
        <v>59</v>
      </c>
    </row>
    <row r="41" spans="1:41" ht="24" customHeight="1" x14ac:dyDescent="0.15">
      <c r="A41" s="2"/>
      <c r="B41" s="2"/>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row>
  </sheetData>
  <sheetProtection selectLockedCells="1" selectUnlockedCells="1"/>
  <mergeCells count="45">
    <mergeCell ref="B31:H31"/>
    <mergeCell ref="F32:AE32"/>
    <mergeCell ref="F26:AE26"/>
    <mergeCell ref="H39:AE39"/>
    <mergeCell ref="J40:AA40"/>
    <mergeCell ref="K33:R33"/>
    <mergeCell ref="L35:AE35"/>
    <mergeCell ref="K37:R37"/>
    <mergeCell ref="K38:R38"/>
    <mergeCell ref="V38:X38"/>
    <mergeCell ref="Y38:AE38"/>
    <mergeCell ref="F34:X34"/>
    <mergeCell ref="Z34:AN34"/>
    <mergeCell ref="AG37:AN37"/>
    <mergeCell ref="AF33:AO33"/>
    <mergeCell ref="V6:AO6"/>
    <mergeCell ref="V8:AO8"/>
    <mergeCell ref="X17:AE17"/>
    <mergeCell ref="B19:H19"/>
    <mergeCell ref="F20:AE20"/>
    <mergeCell ref="M27:T27"/>
    <mergeCell ref="F29:S29"/>
    <mergeCell ref="X29:AE29"/>
    <mergeCell ref="F30:S30"/>
    <mergeCell ref="F22:S22"/>
    <mergeCell ref="X22:AE22"/>
    <mergeCell ref="F23:S23"/>
    <mergeCell ref="L24:AE24"/>
    <mergeCell ref="B25:H25"/>
    <mergeCell ref="B4:AO4"/>
    <mergeCell ref="AG27:AN27"/>
    <mergeCell ref="B6:C6"/>
    <mergeCell ref="D6:E6"/>
    <mergeCell ref="F6:G6"/>
    <mergeCell ref="H6:I6"/>
    <mergeCell ref="J6:K6"/>
    <mergeCell ref="L6:M6"/>
    <mergeCell ref="N6:O6"/>
    <mergeCell ref="P6:Q6"/>
    <mergeCell ref="F16:S16"/>
    <mergeCell ref="X16:AE16"/>
    <mergeCell ref="F17:S17"/>
    <mergeCell ref="L18:AE18"/>
    <mergeCell ref="R6:S6"/>
    <mergeCell ref="T6:U6"/>
  </mergeCells>
  <phoneticPr fontId="6"/>
  <printOptions horizontalCentered="1"/>
  <pageMargins left="0.78680555555555598" right="0.78680555555555598" top="0.78680555555555598" bottom="0.78680555555555598" header="0.51180555555555596" footer="0.51180555555555596"/>
  <pageSetup paperSize="9" scale="86"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A3"/>
  <sheetViews>
    <sheetView workbookViewId="0">
      <selection activeCell="N3" sqref="N3"/>
    </sheetView>
  </sheetViews>
  <sheetFormatPr defaultColWidth="9" defaultRowHeight="13.5" x14ac:dyDescent="0.15"/>
  <cols>
    <col min="1" max="16384" width="9" style="79"/>
  </cols>
  <sheetData>
    <row r="1" spans="1:53" s="60" customFormat="1" ht="13.5" customHeight="1" x14ac:dyDescent="0.15">
      <c r="A1" s="210" t="s">
        <v>72</v>
      </c>
      <c r="B1" s="212" t="s">
        <v>73</v>
      </c>
      <c r="C1" s="214" t="s">
        <v>74</v>
      </c>
      <c r="D1" s="216" t="s">
        <v>75</v>
      </c>
      <c r="E1" s="214" t="s">
        <v>76</v>
      </c>
      <c r="F1" s="216" t="s">
        <v>77</v>
      </c>
      <c r="G1" s="214" t="s">
        <v>78</v>
      </c>
      <c r="H1" s="216" t="s">
        <v>79</v>
      </c>
      <c r="I1" s="214" t="s">
        <v>80</v>
      </c>
      <c r="J1" s="218"/>
      <c r="K1" s="218"/>
      <c r="L1" s="218"/>
      <c r="M1" s="218"/>
      <c r="N1" s="218"/>
      <c r="O1" s="218"/>
      <c r="P1" s="216"/>
      <c r="Q1" s="208" t="s">
        <v>81</v>
      </c>
      <c r="R1" s="209"/>
      <c r="S1" s="209"/>
      <c r="T1" s="209"/>
      <c r="U1" s="209"/>
      <c r="V1" s="219"/>
      <c r="W1" s="208" t="s">
        <v>82</v>
      </c>
      <c r="X1" s="209"/>
      <c r="Y1" s="209"/>
      <c r="Z1" s="209"/>
      <c r="AA1" s="209"/>
      <c r="AB1" s="209"/>
      <c r="AC1" s="209"/>
      <c r="AD1" s="219"/>
      <c r="AE1" s="56" t="s">
        <v>83</v>
      </c>
      <c r="AF1" s="56"/>
      <c r="AG1" s="208" t="s">
        <v>138</v>
      </c>
      <c r="AH1" s="209"/>
      <c r="AI1" s="209"/>
      <c r="AJ1" s="209"/>
      <c r="AK1" s="209"/>
      <c r="AL1" s="209"/>
      <c r="AM1" s="205" t="s">
        <v>84</v>
      </c>
      <c r="AN1" s="205" t="s">
        <v>132</v>
      </c>
      <c r="AO1" s="57" t="s">
        <v>112</v>
      </c>
      <c r="AP1" s="57" t="s">
        <v>66</v>
      </c>
      <c r="AQ1" s="57" t="s">
        <v>85</v>
      </c>
      <c r="AR1" s="57" t="s">
        <v>143</v>
      </c>
      <c r="AS1" s="57" t="s">
        <v>122</v>
      </c>
      <c r="AT1" s="57" t="s">
        <v>124</v>
      </c>
      <c r="AU1" s="58" t="s">
        <v>86</v>
      </c>
      <c r="AV1" s="82" t="s">
        <v>87</v>
      </c>
      <c r="AW1" s="59" t="s">
        <v>109</v>
      </c>
      <c r="AX1" s="207" t="s">
        <v>88</v>
      </c>
      <c r="AY1" s="207"/>
      <c r="AZ1" s="59" t="s">
        <v>89</v>
      </c>
      <c r="BA1" s="59" t="s">
        <v>90</v>
      </c>
    </row>
    <row r="2" spans="1:53" s="60" customFormat="1" ht="14.25" thickBot="1" x14ac:dyDescent="0.2">
      <c r="A2" s="211"/>
      <c r="B2" s="213"/>
      <c r="C2" s="215"/>
      <c r="D2" s="217"/>
      <c r="E2" s="215"/>
      <c r="F2" s="217"/>
      <c r="G2" s="215"/>
      <c r="H2" s="217"/>
      <c r="I2" s="61" t="s">
        <v>91</v>
      </c>
      <c r="J2" s="62" t="s">
        <v>92</v>
      </c>
      <c r="K2" s="62" t="s">
        <v>93</v>
      </c>
      <c r="L2" s="62" t="s">
        <v>94</v>
      </c>
      <c r="M2" s="62" t="s">
        <v>95</v>
      </c>
      <c r="N2" s="62" t="s">
        <v>96</v>
      </c>
      <c r="O2" s="62" t="s">
        <v>97</v>
      </c>
      <c r="P2" s="63" t="s">
        <v>98</v>
      </c>
      <c r="Q2" s="61" t="s">
        <v>91</v>
      </c>
      <c r="R2" s="62" t="s">
        <v>92</v>
      </c>
      <c r="S2" s="62" t="s">
        <v>93</v>
      </c>
      <c r="T2" s="62" t="s">
        <v>94</v>
      </c>
      <c r="U2" s="62" t="s">
        <v>99</v>
      </c>
      <c r="V2" s="63" t="s">
        <v>98</v>
      </c>
      <c r="W2" s="61" t="s">
        <v>91</v>
      </c>
      <c r="X2" s="62" t="s">
        <v>92</v>
      </c>
      <c r="Y2" s="62" t="s">
        <v>93</v>
      </c>
      <c r="Z2" s="62" t="s">
        <v>94</v>
      </c>
      <c r="AA2" s="62" t="s">
        <v>95</v>
      </c>
      <c r="AB2" s="62" t="s">
        <v>96</v>
      </c>
      <c r="AC2" s="62" t="s">
        <v>100</v>
      </c>
      <c r="AD2" s="63" t="s">
        <v>98</v>
      </c>
      <c r="AE2" s="64" t="s">
        <v>101</v>
      </c>
      <c r="AF2" s="64" t="s">
        <v>102</v>
      </c>
      <c r="AG2" s="61" t="s">
        <v>103</v>
      </c>
      <c r="AH2" s="89" t="s">
        <v>133</v>
      </c>
      <c r="AI2" s="62" t="s">
        <v>137</v>
      </c>
      <c r="AJ2" s="62" t="s">
        <v>95</v>
      </c>
      <c r="AK2" s="62" t="s">
        <v>96</v>
      </c>
      <c r="AL2" s="62" t="s">
        <v>104</v>
      </c>
      <c r="AM2" s="206"/>
      <c r="AN2" s="206"/>
      <c r="AO2" s="65" t="s">
        <v>105</v>
      </c>
      <c r="AP2" s="65"/>
      <c r="AQ2" s="65" t="s">
        <v>106</v>
      </c>
      <c r="AR2" s="65" t="s">
        <v>121</v>
      </c>
      <c r="AS2" s="65" t="s">
        <v>123</v>
      </c>
      <c r="AT2" s="65" t="s">
        <v>123</v>
      </c>
      <c r="AU2" s="66"/>
      <c r="AV2" s="67" t="s">
        <v>149</v>
      </c>
      <c r="AW2" s="81"/>
      <c r="AX2" s="67" t="s">
        <v>107</v>
      </c>
      <c r="AY2" s="68" t="s">
        <v>108</v>
      </c>
      <c r="AZ2" s="69"/>
      <c r="BA2" s="70"/>
    </row>
    <row r="3" spans="1:53" s="60" customFormat="1" x14ac:dyDescent="0.15">
      <c r="A3" s="71"/>
      <c r="B3" s="72"/>
      <c r="C3" s="73">
        <f>入力用!$B$5</f>
        <v>0</v>
      </c>
      <c r="D3" s="73">
        <f>入力用!$B$6</f>
        <v>0</v>
      </c>
      <c r="E3" s="73">
        <f>入力用!$B$7</f>
        <v>0</v>
      </c>
      <c r="F3" s="73">
        <f>入力用!$B$8</f>
        <v>0</v>
      </c>
      <c r="G3" s="73">
        <f>入力用!$B$9</f>
        <v>0</v>
      </c>
      <c r="H3" s="73">
        <f>入力用!$B$10</f>
        <v>0</v>
      </c>
      <c r="I3" s="74">
        <f>入力用!$B$11</f>
        <v>0</v>
      </c>
      <c r="J3" s="74">
        <f>入力用!$B$12</f>
        <v>0</v>
      </c>
      <c r="K3" s="74">
        <f>入力用!$B$13</f>
        <v>0</v>
      </c>
      <c r="L3" s="74">
        <f>入力用!$B$14</f>
        <v>0</v>
      </c>
      <c r="M3" s="74">
        <f>入力用!$B$15</f>
        <v>0</v>
      </c>
      <c r="N3" s="74">
        <f>入力用!$B$16</f>
        <v>0</v>
      </c>
      <c r="O3" s="74">
        <f>入力用!$B$17</f>
        <v>0</v>
      </c>
      <c r="P3" s="74">
        <f>入力用!$B$18</f>
        <v>0</v>
      </c>
      <c r="Q3" s="74">
        <f>入力用!$B$29</f>
        <v>0</v>
      </c>
      <c r="R3" s="74">
        <f>入力用!$B$30</f>
        <v>0</v>
      </c>
      <c r="S3" s="74">
        <f>入力用!$B$31</f>
        <v>0</v>
      </c>
      <c r="T3" s="74">
        <f>入力用!$B$32</f>
        <v>0</v>
      </c>
      <c r="U3" s="74">
        <f>入力用!$B$33</f>
        <v>0</v>
      </c>
      <c r="V3" s="74">
        <f>入力用!$B$34</f>
        <v>0</v>
      </c>
      <c r="W3" s="74">
        <f>入力用!$B$19</f>
        <v>0</v>
      </c>
      <c r="X3" s="74">
        <f>入力用!$B$20</f>
        <v>0</v>
      </c>
      <c r="Y3" s="74">
        <f>入力用!$B$21</f>
        <v>0</v>
      </c>
      <c r="Z3" s="74">
        <f>入力用!$B$22</f>
        <v>0</v>
      </c>
      <c r="AA3" s="74">
        <f>入力用!$B$23</f>
        <v>0</v>
      </c>
      <c r="AB3" s="74">
        <f>入力用!$B$24</f>
        <v>0</v>
      </c>
      <c r="AC3" s="74">
        <f>入力用!$B$25</f>
        <v>0</v>
      </c>
      <c r="AD3" s="74">
        <f>入力用!$B$26</f>
        <v>0</v>
      </c>
      <c r="AE3" s="74">
        <f>入力用!$B$27</f>
        <v>0</v>
      </c>
      <c r="AF3" s="74">
        <f>入力用!$B$28</f>
        <v>0</v>
      </c>
      <c r="AG3" s="74" t="str">
        <f>入力用!$B$41</f>
        <v>希望</v>
      </c>
      <c r="AH3" s="74">
        <f>入力用!$B$35</f>
        <v>0</v>
      </c>
      <c r="AI3" s="74">
        <f>入力用!$B$36</f>
        <v>0</v>
      </c>
      <c r="AJ3" s="74">
        <f>入力用!$B$37</f>
        <v>0</v>
      </c>
      <c r="AK3" s="74">
        <f>入力用!$B$38</f>
        <v>0</v>
      </c>
      <c r="AL3" s="74">
        <f>入力用!$B$39</f>
        <v>0</v>
      </c>
      <c r="AM3" s="74" t="str">
        <f>入力用!$B$42</f>
        <v>希望</v>
      </c>
      <c r="AN3" s="74" t="str">
        <f>入力用!$B$43</f>
        <v>希望</v>
      </c>
      <c r="AO3" s="74">
        <f>入力用!$B$44</f>
        <v>0</v>
      </c>
      <c r="AP3" s="73">
        <f>入力用!$B$45</f>
        <v>0</v>
      </c>
      <c r="AQ3" s="73">
        <f>入力用!$B$46</f>
        <v>0</v>
      </c>
      <c r="AR3" s="73">
        <f>入力用!$B$47</f>
        <v>0</v>
      </c>
      <c r="AS3" s="73">
        <f>入力用!$B$48</f>
        <v>0</v>
      </c>
      <c r="AT3" s="73">
        <f>入力用!$B$49</f>
        <v>0</v>
      </c>
      <c r="AU3" s="75"/>
      <c r="AV3" s="115" t="str">
        <f>入力用!$B$40</f>
        <v>希望</v>
      </c>
      <c r="AW3" s="80"/>
      <c r="AX3" s="76"/>
      <c r="AY3" s="77"/>
      <c r="AZ3" s="78"/>
      <c r="BA3" s="78"/>
    </row>
  </sheetData>
  <mergeCells count="15">
    <mergeCell ref="AM1:AM2"/>
    <mergeCell ref="AX1:AY1"/>
    <mergeCell ref="AG1:AL1"/>
    <mergeCell ref="A1:A2"/>
    <mergeCell ref="B1:B2"/>
    <mergeCell ref="C1:C2"/>
    <mergeCell ref="D1:D2"/>
    <mergeCell ref="E1:E2"/>
    <mergeCell ref="F1:F2"/>
    <mergeCell ref="G1:G2"/>
    <mergeCell ref="H1:H2"/>
    <mergeCell ref="I1:P1"/>
    <mergeCell ref="Q1:V1"/>
    <mergeCell ref="W1:AD1"/>
    <mergeCell ref="AN1:AN2"/>
  </mergeCells>
  <phoneticPr fontId="14"/>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入力用</vt:lpstr>
      <vt:lpstr>印刷用</vt:lpstr>
      <vt:lpstr>集計用</vt:lpstr>
      <vt:lpstr>印刷用!Print_Area</vt:lpstr>
      <vt:lpstr>入力用!Print_Area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レスキューロボットコンテスト実行委員会</dc:creator>
  <cp:lastModifiedBy>太田 俊介</cp:lastModifiedBy>
  <cp:lastPrinted>2021-11-28T05:26:48Z</cp:lastPrinted>
  <dcterms:created xsi:type="dcterms:W3CDTF">1997-01-08T22:48:00Z</dcterms:created>
  <dcterms:modified xsi:type="dcterms:W3CDTF">2024-11-27T08:19:48Z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1041-9.1.0.4922</vt:lpwstr>
  </property>
</Properties>
</file>